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송도\★공동주택\★송도 Rc1\감리자모집공고\_인천 송도국제도시 Rc1블럭 공동주택 신축공사_ 주택건설공사 감리자지정 신청(건축  전기  소방) 수정본 제출\건축\"/>
    </mc:Choice>
  </mc:AlternateContent>
  <bookViews>
    <workbookView xWindow="32760" yWindow="32760" windowWidth="28800" windowHeight="12060" tabRatio="633" firstSheet="1" activeTab="1"/>
  </bookViews>
  <sheets>
    <sheet name="산정표" sheetId="8" state="hidden" r:id="rId1"/>
    <sheet name="1.개요" sheetId="21" r:id="rId2"/>
    <sheet name="총산출표" sheetId="1" r:id="rId3"/>
    <sheet name="공종별 총사업비 구성현황표" sheetId="2" r:id="rId4"/>
    <sheet name="예정공정표(감리배치계획)" sheetId="24" r:id="rId5"/>
  </sheets>
  <externalReferences>
    <externalReference r:id="rId6"/>
    <externalReference r:id="rId7"/>
  </externalReferences>
  <definedNames>
    <definedName name="_Key1" hidden="1">[1]총괄!#REF!</definedName>
    <definedName name="_Order1" hidden="1">255</definedName>
    <definedName name="kkk" hidden="1">[2]Total!#REF!</definedName>
    <definedName name="_xlnm.Print_Area" localSheetId="1">'1.개요'!$A$1:$G$43</definedName>
    <definedName name="_xlnm.Print_Area" localSheetId="3">'공종별 총사업비 구성현황표'!$A$1:$F$58</definedName>
    <definedName name="_xlnm.Print_Area" localSheetId="0">산정표!$B$1:$J$50</definedName>
    <definedName name="_xlnm.Print_Area" localSheetId="4">'예정공정표(감리배치계획)'!$A$1:$EF$33</definedName>
    <definedName name="_xlnm.Print_Area" localSheetId="2">총산출표!$A$1:$H$36</definedName>
  </definedNames>
  <calcPr calcId="162913"/>
</workbook>
</file>

<file path=xl/calcChain.xml><?xml version="1.0" encoding="utf-8"?>
<calcChain xmlns="http://schemas.openxmlformats.org/spreadsheetml/2006/main">
  <c r="M10" i="24" l="1"/>
  <c r="P10" i="24"/>
  <c r="S10" i="24"/>
  <c r="V10" i="24"/>
  <c r="Y10" i="24"/>
  <c r="AB10" i="24"/>
  <c r="AE10" i="24"/>
  <c r="AH10" i="24"/>
  <c r="AK10" i="24"/>
  <c r="AN10" i="24"/>
  <c r="AQ10" i="24"/>
  <c r="AT10" i="24"/>
  <c r="AW10" i="24"/>
  <c r="AZ10" i="24"/>
  <c r="BC10" i="24"/>
  <c r="BF10" i="24"/>
  <c r="BI10" i="24"/>
  <c r="BL10" i="24"/>
  <c r="BO10" i="24"/>
  <c r="BR10" i="24"/>
  <c r="BU10" i="24"/>
  <c r="BX10" i="24"/>
  <c r="CA10" i="24"/>
  <c r="CD10" i="24"/>
  <c r="CG10" i="24"/>
  <c r="CJ10" i="24"/>
  <c r="CM10" i="24"/>
  <c r="CP10" i="24"/>
  <c r="CS10" i="24"/>
  <c r="CV10" i="24"/>
  <c r="CY10" i="24"/>
  <c r="DB10" i="24"/>
  <c r="DE10" i="24"/>
  <c r="DH10" i="24"/>
  <c r="DK10" i="24"/>
  <c r="DN10" i="24"/>
  <c r="DQ10" i="24"/>
  <c r="DT10" i="24"/>
  <c r="DW10" i="24"/>
  <c r="DZ10" i="24"/>
  <c r="EC10" i="24"/>
  <c r="BO9" i="24"/>
  <c r="BR9" i="24"/>
  <c r="BU9" i="24"/>
  <c r="BX9" i="24"/>
  <c r="CA9" i="24"/>
  <c r="CD9" i="24"/>
  <c r="CG9" i="24"/>
  <c r="CJ9" i="24"/>
  <c r="CM9" i="24"/>
  <c r="AE9" i="24"/>
  <c r="AH9" i="24"/>
  <c r="AK9" i="24"/>
  <c r="AN9" i="24"/>
  <c r="AQ9" i="24"/>
  <c r="AT9" i="24"/>
  <c r="AW9" i="24"/>
  <c r="AZ9" i="24"/>
  <c r="BC9" i="24"/>
  <c r="D9" i="24"/>
  <c r="G9" i="24"/>
  <c r="J9" i="24"/>
  <c r="M9" i="24"/>
  <c r="P9" i="24"/>
  <c r="S9" i="24"/>
  <c r="E57" i="2"/>
  <c r="E56" i="2"/>
  <c r="D55" i="2"/>
  <c r="F55" i="2"/>
  <c r="E55" i="2"/>
  <c r="E13" i="1"/>
  <c r="E12" i="1"/>
  <c r="A2" i="2"/>
  <c r="H23" i="1"/>
  <c r="H22" i="1"/>
  <c r="G4" i="8"/>
  <c r="G9" i="8"/>
  <c r="H16" i="1"/>
  <c r="H17" i="1"/>
  <c r="H18" i="1"/>
  <c r="H19" i="1"/>
  <c r="H20" i="1"/>
  <c r="H21" i="1"/>
  <c r="H15" i="1"/>
  <c r="F53" i="2"/>
  <c r="G9" i="1"/>
  <c r="E9" i="1"/>
  <c r="K11" i="1"/>
  <c r="E47" i="2"/>
  <c r="E46" i="2"/>
  <c r="E45" i="2"/>
  <c r="E44" i="2"/>
  <c r="E43" i="2"/>
  <c r="E37" i="2"/>
  <c r="E36" i="2"/>
  <c r="E35" i="2"/>
  <c r="E34" i="2"/>
  <c r="E33" i="2"/>
  <c r="E29" i="2"/>
  <c r="E28" i="2"/>
  <c r="E27" i="2"/>
  <c r="E26" i="2"/>
  <c r="E25" i="2"/>
  <c r="E21" i="2"/>
  <c r="E20" i="2"/>
  <c r="E19" i="2"/>
  <c r="E18" i="2"/>
  <c r="E14" i="2"/>
  <c r="E13" i="2"/>
  <c r="E12" i="2"/>
  <c r="E11" i="2"/>
  <c r="E10" i="2"/>
  <c r="E9" i="2"/>
  <c r="E6" i="2"/>
  <c r="E5" i="2"/>
  <c r="E17" i="2"/>
  <c r="F5" i="1"/>
  <c r="G13" i="8"/>
  <c r="F54" i="2"/>
  <c r="G10" i="1"/>
  <c r="E10" i="1"/>
  <c r="L11" i="1"/>
  <c r="E16" i="2"/>
  <c r="E15" i="2"/>
  <c r="E8" i="2"/>
  <c r="E7" i="2"/>
  <c r="F57" i="2"/>
  <c r="E40" i="2"/>
  <c r="F52" i="2"/>
  <c r="G8" i="1"/>
  <c r="E8" i="1"/>
  <c r="J11" i="1"/>
  <c r="E4" i="2"/>
  <c r="E39" i="2"/>
  <c r="E38" i="2"/>
  <c r="E32" i="2"/>
  <c r="E31" i="2"/>
  <c r="E30" i="2"/>
  <c r="E24" i="2"/>
  <c r="E23" i="2"/>
  <c r="E22" i="2"/>
  <c r="E50" i="2"/>
  <c r="E49" i="2"/>
  <c r="E48" i="2"/>
  <c r="E42" i="2"/>
  <c r="H11" i="1"/>
  <c r="H14" i="1"/>
  <c r="F21" i="1"/>
  <c r="E21" i="1"/>
  <c r="G5" i="8"/>
  <c r="G21" i="1"/>
  <c r="G10" i="8"/>
  <c r="G8" i="8"/>
  <c r="G12" i="8"/>
  <c r="G11" i="8"/>
  <c r="C37" i="21"/>
  <c r="E51" i="2"/>
  <c r="G11" i="1"/>
  <c r="E41" i="2"/>
  <c r="D41" i="2"/>
  <c r="D51" i="2"/>
  <c r="F56" i="2"/>
  <c r="F58" i="2"/>
  <c r="F7" i="1"/>
  <c r="E7" i="1"/>
  <c r="E5" i="1"/>
  <c r="H24" i="1"/>
  <c r="D17" i="2"/>
  <c r="E58" i="2"/>
  <c r="D58" i="2"/>
  <c r="F6" i="1"/>
  <c r="E6" i="1"/>
  <c r="F11" i="1"/>
  <c r="E11" i="1"/>
  <c r="F12" i="1"/>
  <c r="L13" i="1"/>
  <c r="J12" i="1"/>
  <c r="K13" i="1"/>
  <c r="L12" i="1"/>
  <c r="L14" i="1"/>
  <c r="C43" i="21"/>
  <c r="F13" i="1"/>
  <c r="G13" i="1"/>
  <c r="J13" i="1"/>
  <c r="K12" i="1"/>
  <c r="K14" i="1"/>
  <c r="C42" i="21"/>
  <c r="G12" i="1"/>
  <c r="G14" i="1"/>
  <c r="G24" i="1"/>
  <c r="C40" i="21"/>
  <c r="F14" i="1"/>
  <c r="J14" i="1"/>
  <c r="C41" i="21"/>
  <c r="G7" i="8"/>
  <c r="F24" i="1"/>
  <c r="E14" i="1"/>
  <c r="C38" i="21"/>
  <c r="C39" i="21"/>
  <c r="E24" i="1"/>
  <c r="C36" i="21"/>
  <c r="F44" i="8"/>
  <c r="G6" i="8"/>
  <c r="G3" i="8"/>
</calcChain>
</file>

<file path=xl/sharedStrings.xml><?xml version="1.0" encoding="utf-8"?>
<sst xmlns="http://schemas.openxmlformats.org/spreadsheetml/2006/main" count="265" uniqueCount="229">
  <si>
    <t>타법감리</t>
    <phoneticPr fontId="2" type="noConversion"/>
  </si>
  <si>
    <t>감리비</t>
    <phoneticPr fontId="2" type="noConversion"/>
  </si>
  <si>
    <t>일반분양시설 경비</t>
    <phoneticPr fontId="2" type="noConversion"/>
  </si>
  <si>
    <t>기타사업비성 경비</t>
    <phoneticPr fontId="2" type="noConversion"/>
  </si>
  <si>
    <t>보상비</t>
    <phoneticPr fontId="2" type="noConversion"/>
  </si>
  <si>
    <t>일반관리비</t>
    <phoneticPr fontId="2" type="noConversion"/>
  </si>
  <si>
    <t>상호명 :</t>
    <phoneticPr fontId="2" type="noConversion"/>
  </si>
  <si>
    <t>(단위:천원)</t>
    <phoneticPr fontId="2" type="noConversion"/>
  </si>
  <si>
    <t>구  분</t>
    <phoneticPr fontId="2" type="noConversion"/>
  </si>
  <si>
    <t>토목공사</t>
    <phoneticPr fontId="2" type="noConversion"/>
  </si>
  <si>
    <t>건축공사</t>
    <phoneticPr fontId="2" type="noConversion"/>
  </si>
  <si>
    <t>기계설비공사</t>
    <phoneticPr fontId="2" type="noConversion"/>
  </si>
  <si>
    <t>전기공사</t>
    <phoneticPr fontId="2" type="noConversion"/>
  </si>
  <si>
    <t>정보통신공사</t>
    <phoneticPr fontId="2" type="noConversion"/>
  </si>
  <si>
    <t>소방설비공사</t>
    <phoneticPr fontId="2" type="noConversion"/>
  </si>
  <si>
    <t>이윤</t>
    <phoneticPr fontId="2" type="noConversion"/>
  </si>
  <si>
    <t>소계</t>
    <phoneticPr fontId="2" type="noConversion"/>
  </si>
  <si>
    <t>간접비</t>
    <phoneticPr fontId="2" type="noConversion"/>
  </si>
  <si>
    <t>설계비</t>
    <phoneticPr fontId="2" type="noConversion"/>
  </si>
  <si>
    <t>분담금 및 부담금</t>
    <phoneticPr fontId="2" type="noConversion"/>
  </si>
  <si>
    <t>부가가치세액</t>
    <phoneticPr fontId="2" type="noConversion"/>
  </si>
  <si>
    <t xml:space="preserve">   3 : 부가가치세액의 정의와 산정방법은 '부가가치세법'에 따름</t>
    <phoneticPr fontId="2" type="noConversion"/>
  </si>
  <si>
    <t xml:space="preserve">       · 일반분양시설경비 : 시공비, 운영비, 광고홍보비</t>
    <phoneticPr fontId="2" type="noConversion"/>
  </si>
  <si>
    <t xml:space="preserve">       · 보상비 : 이주대책비, 이주 보상비</t>
    <phoneticPr fontId="2" type="noConversion"/>
  </si>
  <si>
    <t xml:space="preserve">       · 대지비 : 대지구입비, 대지 구입 관련 금융비용 및 제세공과금</t>
    <phoneticPr fontId="2" type="noConversion"/>
  </si>
  <si>
    <t>아파트 사업비 개요 및 감리대가 산정표</t>
    <phoneticPr fontId="2" type="noConversion"/>
  </si>
  <si>
    <t xml:space="preserve">    ● 공사비 개요</t>
    <phoneticPr fontId="2" type="noConversion"/>
  </si>
  <si>
    <t xml:space="preserve">1. 총 사업비 </t>
    <phoneticPr fontId="2" type="noConversion"/>
  </si>
  <si>
    <t>천원</t>
    <phoneticPr fontId="2" type="noConversion"/>
  </si>
  <si>
    <t>2. 대 지  비</t>
    <phoneticPr fontId="2" type="noConversion"/>
  </si>
  <si>
    <t>3. 기타사업비</t>
    <phoneticPr fontId="2" type="noConversion"/>
  </si>
  <si>
    <t>4. 총건축 공사비(①+②+③)</t>
    <phoneticPr fontId="2" type="noConversion"/>
  </si>
  <si>
    <t>5. 전기공사비</t>
    <phoneticPr fontId="2" type="noConversion"/>
  </si>
  <si>
    <t>6. 정보통신 공사비</t>
    <phoneticPr fontId="2" type="noConversion"/>
  </si>
  <si>
    <t>7. 소방설비공사비</t>
    <phoneticPr fontId="2" type="noConversion"/>
  </si>
  <si>
    <t>8. VAT</t>
    <phoneticPr fontId="2" type="noConversion"/>
  </si>
  <si>
    <t>※ 감리비 산정을 위한 순수 공사비에는 부가가치세가 제외된 금액임</t>
    <phoneticPr fontId="2" type="noConversion"/>
  </si>
  <si>
    <t xml:space="preserve">※ 주택법 시행규칙 제13조의 제1항 관련 별표4에 의한 </t>
    <phoneticPr fontId="2" type="noConversion"/>
  </si>
  <si>
    <t xml:space="preserve">   [나.건축공사비]는 제외하여 산출</t>
    <phoneticPr fontId="2" type="noConversion"/>
  </si>
  <si>
    <t>※ 정보통신공사업 제8조 및 동법 시행령 제7조 규정에 의거 통신시설은 별도산정</t>
    <phoneticPr fontId="2" type="noConversion"/>
  </si>
  <si>
    <t xml:space="preserve">    ● 사업 개요</t>
    <phoneticPr fontId="2" type="noConversion"/>
  </si>
  <si>
    <t xml:space="preserve">1. 대지위치 : </t>
    <phoneticPr fontId="2" type="noConversion"/>
  </si>
  <si>
    <t xml:space="preserve">    ● 신청자 현황</t>
    <phoneticPr fontId="2" type="noConversion"/>
  </si>
  <si>
    <t>1. 사업주체 주소 및 대표자</t>
    <phoneticPr fontId="2" type="noConversion"/>
  </si>
  <si>
    <t>상호명 :</t>
    <phoneticPr fontId="2" type="noConversion"/>
  </si>
  <si>
    <t>2. 설계자 주소 및 대표자</t>
    <phoneticPr fontId="2" type="noConversion"/>
  </si>
  <si>
    <t>3. 시공자 주소 및 대표자</t>
    <phoneticPr fontId="2" type="noConversion"/>
  </si>
  <si>
    <t xml:space="preserve">     ● 감리인.월수 산정</t>
    <phoneticPr fontId="2" type="noConversion"/>
  </si>
  <si>
    <t>공종별 총사업비 구성 현황표</t>
    <phoneticPr fontId="2" type="noConversion"/>
  </si>
  <si>
    <t>타법감리</t>
    <phoneticPr fontId="2" type="noConversion"/>
  </si>
  <si>
    <t>토공사</t>
    <phoneticPr fontId="2" type="noConversion"/>
  </si>
  <si>
    <t>흙막이공사</t>
    <phoneticPr fontId="2" type="noConversion"/>
  </si>
  <si>
    <t>비탈면 보호공사</t>
    <phoneticPr fontId="2" type="noConversion"/>
  </si>
  <si>
    <t>옹벽공사</t>
    <phoneticPr fontId="2" type="noConversion"/>
  </si>
  <si>
    <t>석축공사</t>
    <phoneticPr fontId="2" type="noConversion"/>
  </si>
  <si>
    <t>우.오수 공사</t>
    <phoneticPr fontId="2" type="noConversion"/>
  </si>
  <si>
    <t>공동구공사</t>
    <phoneticPr fontId="2" type="noConversion"/>
  </si>
  <si>
    <t>지하저수조 및 급수공사</t>
    <phoneticPr fontId="2" type="noConversion"/>
  </si>
  <si>
    <t>도로포장공사</t>
    <phoneticPr fontId="2" type="noConversion"/>
  </si>
  <si>
    <t>교통안전시설물공사</t>
    <phoneticPr fontId="2" type="noConversion"/>
  </si>
  <si>
    <t>정화조 시설공사</t>
    <phoneticPr fontId="2" type="noConversion"/>
  </si>
  <si>
    <t>조경공사</t>
    <phoneticPr fontId="2" type="noConversion"/>
  </si>
  <si>
    <t>부대시설 공사</t>
    <phoneticPr fontId="2" type="noConversion"/>
  </si>
  <si>
    <t>소계</t>
    <phoneticPr fontId="2" type="noConversion"/>
  </si>
  <si>
    <t>공통가설공사</t>
    <phoneticPr fontId="2" type="noConversion"/>
  </si>
  <si>
    <t>가시설물공사</t>
    <phoneticPr fontId="2" type="noConversion"/>
  </si>
  <si>
    <t>지정 및 기초공사</t>
    <phoneticPr fontId="2" type="noConversion"/>
  </si>
  <si>
    <t>철골공사</t>
    <phoneticPr fontId="2" type="noConversion"/>
  </si>
  <si>
    <t>철근콘크리트공사</t>
    <phoneticPr fontId="2" type="noConversion"/>
  </si>
  <si>
    <t>용접공사</t>
    <phoneticPr fontId="2" type="noConversion"/>
  </si>
  <si>
    <t>조적공사</t>
    <phoneticPr fontId="2" type="noConversion"/>
  </si>
  <si>
    <t>미장공사</t>
    <phoneticPr fontId="2" type="noConversion"/>
  </si>
  <si>
    <t>단열공사</t>
    <phoneticPr fontId="2" type="noConversion"/>
  </si>
  <si>
    <t>방수,방습공사</t>
    <phoneticPr fontId="2" type="noConversion"/>
  </si>
  <si>
    <t>목공사</t>
    <phoneticPr fontId="2" type="noConversion"/>
  </si>
  <si>
    <t>가구공사</t>
    <phoneticPr fontId="2" type="noConversion"/>
  </si>
  <si>
    <t>금속공사</t>
    <phoneticPr fontId="2" type="noConversion"/>
  </si>
  <si>
    <t>지붕 및 홈통공사</t>
    <phoneticPr fontId="2" type="noConversion"/>
  </si>
  <si>
    <t>창호공사</t>
    <phoneticPr fontId="2" type="noConversion"/>
  </si>
  <si>
    <t>유리공사</t>
    <phoneticPr fontId="2" type="noConversion"/>
  </si>
  <si>
    <t>타일공사</t>
    <phoneticPr fontId="2" type="noConversion"/>
  </si>
  <si>
    <t>돌공사</t>
    <phoneticPr fontId="2" type="noConversion"/>
  </si>
  <si>
    <t>도장공사</t>
    <phoneticPr fontId="2" type="noConversion"/>
  </si>
  <si>
    <t>도배공사</t>
    <phoneticPr fontId="2" type="noConversion"/>
  </si>
  <si>
    <t>수장공사</t>
    <phoneticPr fontId="2" type="noConversion"/>
  </si>
  <si>
    <t>주방용 가구공사</t>
    <phoneticPr fontId="2" type="noConversion"/>
  </si>
  <si>
    <t>잡공사</t>
    <phoneticPr fontId="2" type="noConversion"/>
  </si>
  <si>
    <t>소방설비(2개 공사)</t>
    <phoneticPr fontId="2" type="noConversion"/>
  </si>
  <si>
    <t>일반관리비</t>
    <phoneticPr fontId="2" type="noConversion"/>
  </si>
  <si>
    <t>총공사비 계</t>
    <phoneticPr fontId="2" type="noConversion"/>
  </si>
  <si>
    <t>2. 대지면적 :</t>
    <phoneticPr fontId="2" type="noConversion"/>
  </si>
  <si>
    <t xml:space="preserve">3. 연 면 적 : </t>
    <phoneticPr fontId="2" type="noConversion"/>
  </si>
  <si>
    <t xml:space="preserve">4. 세 대 수 : </t>
    <phoneticPr fontId="2" type="noConversion"/>
  </si>
  <si>
    <t xml:space="preserve">5. 규    모 : </t>
    <phoneticPr fontId="2" type="noConversion"/>
  </si>
  <si>
    <t xml:space="preserve">6. 공사기간 : </t>
    <phoneticPr fontId="2" type="noConversion"/>
  </si>
  <si>
    <t>EG건설㈜ 대표이사 김 용 상</t>
    <phoneticPr fontId="2" type="noConversion"/>
  </si>
  <si>
    <t>전남 담양군 무정면 봉안리 632-1</t>
    <phoneticPr fontId="2" type="noConversion"/>
  </si>
  <si>
    <t>주  소 :</t>
    <phoneticPr fontId="2" type="noConversion"/>
  </si>
  <si>
    <t>주  소 :</t>
    <phoneticPr fontId="2" type="noConversion"/>
  </si>
  <si>
    <t xml:space="preserve">    ● 감리대상 공사비 :</t>
    <phoneticPr fontId="2" type="noConversion"/>
  </si>
  <si>
    <t xml:space="preserve">     ② 감리대상 제외 공사비</t>
    <phoneticPr fontId="2" type="noConversion"/>
  </si>
  <si>
    <t xml:space="preserve">     ① 감리대상 공사비</t>
    <phoneticPr fontId="2" type="noConversion"/>
  </si>
  <si>
    <t>(천원)</t>
    <phoneticPr fontId="2" type="noConversion"/>
  </si>
  <si>
    <t xml:space="preserve">     ③ 타법감리(일반관리비, 이윤)</t>
    <phoneticPr fontId="2" type="noConversion"/>
  </si>
  <si>
    <r>
      <t xml:space="preserve"> - 상주 인</t>
    </r>
    <r>
      <rPr>
        <sz val="11"/>
        <rFont val="Wingdings"/>
        <charset val="2"/>
      </rPr>
      <t> </t>
    </r>
    <r>
      <rPr>
        <sz val="11"/>
        <rFont val="굴림체"/>
        <family val="3"/>
        <charset val="129"/>
      </rPr>
      <t>월수   :</t>
    </r>
    <phoneticPr fontId="2" type="noConversion"/>
  </si>
  <si>
    <r>
      <t xml:space="preserve"> - 비상주 인</t>
    </r>
    <r>
      <rPr>
        <sz val="11"/>
        <rFont val="Wingdings"/>
        <charset val="2"/>
      </rPr>
      <t> </t>
    </r>
    <r>
      <rPr>
        <sz val="11"/>
        <rFont val="굴림체"/>
        <family val="3"/>
        <charset val="129"/>
      </rPr>
      <t>월수 :</t>
    </r>
    <phoneticPr fontId="2" type="noConversion"/>
  </si>
  <si>
    <r>
      <t xml:space="preserve">    ● 감리인</t>
    </r>
    <r>
      <rPr>
        <b/>
        <sz val="11"/>
        <rFont val="Wingdings"/>
        <charset val="2"/>
      </rPr>
      <t> </t>
    </r>
    <r>
      <rPr>
        <b/>
        <sz val="11"/>
        <rFont val="굴림체"/>
        <family val="3"/>
        <charset val="129"/>
      </rPr>
      <t>월수 산정</t>
    </r>
    <phoneticPr fontId="2" type="noConversion"/>
  </si>
  <si>
    <t>㈜남흥건설 대표이사 공 병 탁</t>
    <phoneticPr fontId="2" type="noConversion"/>
  </si>
  <si>
    <t>㈜일우 엔지니어링 건축사사무소 안 길 전</t>
    <phoneticPr fontId="2" type="noConversion"/>
  </si>
  <si>
    <t>광주광역시 동구 금동 211-10번지 코밀빌딩 6층</t>
    <phoneticPr fontId="2" type="noConversion"/>
  </si>
  <si>
    <t>광주광역시 동구 궁동 7-7번지 4층</t>
    <phoneticPr fontId="2" type="noConversion"/>
  </si>
  <si>
    <t>총공사비(원)</t>
    <phoneticPr fontId="2" type="noConversion"/>
  </si>
  <si>
    <t>50억원</t>
    <phoneticPr fontId="2" type="noConversion"/>
  </si>
  <si>
    <t>100억원</t>
    <phoneticPr fontId="2" type="noConversion"/>
  </si>
  <si>
    <t>200억원</t>
    <phoneticPr fontId="2" type="noConversion"/>
  </si>
  <si>
    <t>300억원</t>
    <phoneticPr fontId="2" type="noConversion"/>
  </si>
  <si>
    <t>500억원</t>
    <phoneticPr fontId="2" type="noConversion"/>
  </si>
  <si>
    <t>감리인.월</t>
    <phoneticPr fontId="2" type="noConversion"/>
  </si>
  <si>
    <t>109.9 + ((163.2-109.9) × 123.46282/300) = 131.8</t>
    <phoneticPr fontId="2" type="noConversion"/>
  </si>
  <si>
    <t>131.8 × 85% = 112.0</t>
    <phoneticPr fontId="2" type="noConversion"/>
  </si>
  <si>
    <t>131.8 × 15% = 19.8</t>
    <phoneticPr fontId="2" type="noConversion"/>
  </si>
  <si>
    <t>경상북도 김천혁신도시 공동주택용지 Ac1블럭</t>
    <phoneticPr fontId="2" type="noConversion"/>
  </si>
  <si>
    <t>31,533.7㎡ (9,538.94평)</t>
    <phoneticPr fontId="2" type="noConversion"/>
  </si>
  <si>
    <t>77,735.2087㎡ (23,514.90평)</t>
    <phoneticPr fontId="2" type="noConversion"/>
  </si>
  <si>
    <t>486세대</t>
    <phoneticPr fontId="2" type="noConversion"/>
  </si>
  <si>
    <t>아파트 6개동(20~25층) 및 부대복리시설</t>
    <phoneticPr fontId="2" type="noConversion"/>
  </si>
  <si>
    <t>2014년 07월 01일 ~ 2016년 09월 30일</t>
    <phoneticPr fontId="2" type="noConversion"/>
  </si>
  <si>
    <t>건축감리</t>
    <phoneticPr fontId="2" type="noConversion"/>
  </si>
  <si>
    <t>건축감리</t>
    <phoneticPr fontId="2" type="noConversion"/>
  </si>
  <si>
    <t>토목
(13개공종)</t>
    <phoneticPr fontId="2" type="noConversion"/>
  </si>
  <si>
    <t>건축
(23개공종)</t>
    <phoneticPr fontId="2" type="noConversion"/>
  </si>
  <si>
    <t>비고</t>
    <phoneticPr fontId="2" type="noConversion"/>
  </si>
  <si>
    <t xml:space="preserve">   2 : 일반관리비와 이윤에 대한 정의 및 산정방법은 '원가계산에 의한 예정가격 작성준칙 (회계예규)'에 따름</t>
    <phoneticPr fontId="2" type="noConversion"/>
  </si>
  <si>
    <t xml:space="preserve">       · 분담금 및 부담금 : 인입분담금(가스, 전기, 수도, 지역난방), 진입도로, 학교용지확보 부담금</t>
    <phoneticPr fontId="2" type="noConversion"/>
  </si>
  <si>
    <t xml:space="preserve">       · 기타 사업비성 경비 : 제세공과금, 측량·교통·환경 영향평가 수수료, 취득세, 등록세, 건물보존등기비 및 입주관리비, </t>
    <phoneticPr fontId="2" type="noConversion"/>
  </si>
  <si>
    <t xml:space="preserve">                                    감정평가 수수료, 분양 임대보증 및 하자보증수수료 등 기타 사업비성 경비</t>
    <phoneticPr fontId="2" type="noConversion"/>
  </si>
  <si>
    <t>소  계</t>
    <phoneticPr fontId="2" type="noConversion"/>
  </si>
  <si>
    <t>이  윤</t>
    <phoneticPr fontId="2" type="noConversion"/>
  </si>
  <si>
    <t>총 사 업 비 계</t>
    <phoneticPr fontId="2" type="noConversion"/>
  </si>
  <si>
    <t>대 지 비</t>
    <phoneticPr fontId="2" type="noConversion"/>
  </si>
  <si>
    <t>소 계</t>
    <phoneticPr fontId="2" type="noConversion"/>
  </si>
  <si>
    <t>순
공사비</t>
    <phoneticPr fontId="2" type="noConversion"/>
  </si>
  <si>
    <t>금  액</t>
    <phoneticPr fontId="2" type="noConversion"/>
  </si>
  <si>
    <t>총 사업비 산출 총괄표</t>
    <phoneticPr fontId="2" type="noConversion"/>
  </si>
  <si>
    <t>구 분</t>
    <phoneticPr fontId="2" type="noConversion"/>
  </si>
  <si>
    <t>분 야</t>
    <phoneticPr fontId="2" type="noConversion"/>
  </si>
  <si>
    <t>공  종</t>
    <phoneticPr fontId="2" type="noConversion"/>
  </si>
  <si>
    <t>전  체</t>
    <phoneticPr fontId="2" type="noConversion"/>
  </si>
  <si>
    <t>총
공사비</t>
    <phoneticPr fontId="2" type="noConversion"/>
  </si>
  <si>
    <t xml:space="preserve">   4 : 간접비란 사업비 중 총공사비를 제외한 설계비, 감리비, 일반분양시설경비 등 사업비성 경비를 말하며, 세부 비목은</t>
    <phoneticPr fontId="2" type="noConversion"/>
  </si>
  <si>
    <t xml:space="preserve">       다음과 같음</t>
    <phoneticPr fontId="2" type="noConversion"/>
  </si>
  <si>
    <t>전체공정</t>
    <phoneticPr fontId="2" type="noConversion"/>
  </si>
  <si>
    <t>구조체공사</t>
    <phoneticPr fontId="2" type="noConversion"/>
  </si>
  <si>
    <t>감리제외공사비</t>
    <phoneticPr fontId="2" type="noConversion"/>
  </si>
  <si>
    <t>주 1: 순공사비(확장형공사비,옵션공사비 포함)란 재료비, 노무비, 경비를 합한 금액임</t>
    <phoneticPr fontId="2" type="noConversion"/>
  </si>
  <si>
    <t>천원</t>
    <phoneticPr fontId="2" type="noConversion"/>
  </si>
  <si>
    <t>:</t>
  </si>
  <si>
    <t xml:space="preserve">   6) 소방공사비</t>
  </si>
  <si>
    <t>천원</t>
  </si>
  <si>
    <t xml:space="preserve">   5) 정보통신공사비 </t>
  </si>
  <si>
    <t xml:space="preserve">   4) 전기공사비 </t>
    <phoneticPr fontId="2" type="noConversion"/>
  </si>
  <si>
    <t>(일반관리비, 이윤포함)</t>
  </si>
  <si>
    <t xml:space="preserve">     - 타법감리대상공사비 </t>
  </si>
  <si>
    <t xml:space="preserve">     - 감리대상공사비 </t>
  </si>
  <si>
    <t>(부가세별도)</t>
  </si>
  <si>
    <t xml:space="preserve">   3) 총공사비</t>
  </si>
  <si>
    <t xml:space="preserve">   2) 대지비 </t>
  </si>
  <si>
    <t xml:space="preserve">   1) 총사업비 </t>
    <phoneticPr fontId="2" type="noConversion"/>
  </si>
  <si>
    <t>4. 공 사 개 요</t>
  </si>
  <si>
    <t>공사기간(예정)</t>
  </si>
  <si>
    <t>세대수</t>
  </si>
  <si>
    <t>규      모</t>
  </si>
  <si>
    <t>연면적</t>
  </si>
  <si>
    <t>대지 면적</t>
  </si>
  <si>
    <t>대지 위치</t>
  </si>
  <si>
    <t>내 용</t>
    <phoneticPr fontId="2" type="noConversion"/>
  </si>
  <si>
    <t>구 분</t>
    <phoneticPr fontId="2" type="noConversion"/>
  </si>
  <si>
    <t>3. 사 업 개 요</t>
    <phoneticPr fontId="2" type="noConversion"/>
  </si>
  <si>
    <t>2. 신 청 자 현 황</t>
    <phoneticPr fontId="2" type="noConversion"/>
  </si>
  <si>
    <t>주택건설공사 감리자 모집에 따른 사업개요(건축)</t>
    <phoneticPr fontId="2" type="noConversion"/>
  </si>
  <si>
    <t xml:space="preserve"> 급수설비공사</t>
  </si>
  <si>
    <t xml:space="preserve"> 급탕설비공사</t>
  </si>
  <si>
    <t xml:space="preserve"> 오배수 및 통기설비공사</t>
  </si>
  <si>
    <t xml:space="preserve"> 위생기구공사</t>
  </si>
  <si>
    <t xml:space="preserve"> 승강기기계공사</t>
  </si>
  <si>
    <t xml:space="preserve"> 난방설비공사</t>
  </si>
  <si>
    <t xml:space="preserve"> 가스설비공사</t>
  </si>
  <si>
    <t xml:space="preserve"> 자동제어설비공사</t>
  </si>
  <si>
    <t xml:space="preserve"> 특수설비공사</t>
  </si>
  <si>
    <t>정보통신(8개 공사)</t>
    <phoneticPr fontId="2" type="noConversion"/>
  </si>
  <si>
    <t>전기(15개 공사)</t>
    <phoneticPr fontId="2" type="noConversion"/>
  </si>
  <si>
    <t>기계설비
(9개공종)</t>
    <phoneticPr fontId="2" type="noConversion"/>
  </si>
  <si>
    <t>2025.05.01~2027.11.30
(31개월)</t>
    <phoneticPr fontId="2" type="noConversion"/>
  </si>
  <si>
    <t>사업계획승인일</t>
    <phoneticPr fontId="2" type="noConversion"/>
  </si>
  <si>
    <t>(일반관리비, 이윤포함)</t>
    <phoneticPr fontId="2" type="noConversion"/>
  </si>
  <si>
    <t>(일반관리비, 이윤포함)</t>
    <phoneticPr fontId="2" type="noConversion"/>
  </si>
  <si>
    <t>- 사업주체 : ㈜인천글로벌시티 대표 정근영</t>
    <phoneticPr fontId="2" type="noConversion"/>
  </si>
  <si>
    <t>- 설  계  자 : ㈜정안종합건축사사무소 대표 우순곤외 1인</t>
    <phoneticPr fontId="2" type="noConversion"/>
  </si>
  <si>
    <t xml:space="preserve">                 서울특별시 강남구 선릉로 340, 대치이엠프라자 7층</t>
    <phoneticPr fontId="73" type="noConversion"/>
  </si>
  <si>
    <t>02)3443-7700</t>
    <phoneticPr fontId="2" type="noConversion"/>
  </si>
  <si>
    <t>032)203-5575</t>
    <phoneticPr fontId="2" type="noConversion"/>
  </si>
  <si>
    <t>인천광역시 연수구 송도동 557</t>
  </si>
  <si>
    <t>314,006.53m2</t>
  </si>
  <si>
    <t>공동주택(아파트) 14개동(지하2층~지상44층) 및 부대·복리시설 및 근린생활시설</t>
  </si>
  <si>
    <t>아파트 1,700대</t>
  </si>
  <si>
    <t>2026. 03. 18.</t>
    <phoneticPr fontId="2" type="noConversion"/>
  </si>
  <si>
    <t>2026.09.01.~2030.02.28.
(42개월)</t>
    <phoneticPr fontId="2" type="noConversion"/>
  </si>
  <si>
    <t xml:space="preserve"> ▣ 착공예정일 : 2026년 09월 01일</t>
    <phoneticPr fontId="2" type="noConversion"/>
  </si>
  <si>
    <t>2027.02.01.~2030.02.28.
(37개월)</t>
    <phoneticPr fontId="2" type="noConversion"/>
  </si>
  <si>
    <t>2027.02.01.~2029.03.31.
(26개월)</t>
    <phoneticPr fontId="2" type="noConversion"/>
  </si>
  <si>
    <t>2026. 09. 01. ~  2030. 02. 28. (42개월)</t>
    <phoneticPr fontId="2" type="noConversion"/>
  </si>
  <si>
    <t>- 시  공  자 : 미정</t>
    <phoneticPr fontId="2" type="noConversion"/>
  </si>
  <si>
    <t>1. 사업명 : 인천 송도국제도시 Rc1블록 공동주택 신축공사</t>
    <phoneticPr fontId="2" type="noConversion"/>
  </si>
  <si>
    <t>■ 현장명 : 인천 송도국제도시 Rc1블록 공동주택 신축공사</t>
  </si>
  <si>
    <t>109,772.6m2(공동주택 109,500.70m2+공공기여 도로 221.90m2)</t>
    <phoneticPr fontId="2" type="noConversion"/>
  </si>
  <si>
    <t>전기</t>
    <phoneticPr fontId="2" type="noConversion"/>
  </si>
  <si>
    <t>정보통신</t>
    <phoneticPr fontId="2" type="noConversion"/>
  </si>
  <si>
    <t>소방</t>
    <phoneticPr fontId="2" type="noConversion"/>
  </si>
  <si>
    <t>계</t>
    <phoneticPr fontId="2" type="noConversion"/>
  </si>
  <si>
    <t xml:space="preserve">                인천광역시 연수구 센트럴로263, 아이비에스빌딩 15층 1호(송도동)</t>
    <phoneticPr fontId="2" type="noConversion"/>
  </si>
  <si>
    <t xml:space="preserve"> ▣ 현   장   명 : 송도11공구 RC1BL 공동주택 및 부대시설 신축공사</t>
    <phoneticPr fontId="2" type="noConversion"/>
  </si>
  <si>
    <t xml:space="preserve"> ▣ 공 사 기 간 : 2026년 09월 01일~ 2030년 02월 28일 (42개월)</t>
    <phoneticPr fontId="2" type="noConversion"/>
  </si>
  <si>
    <t>년도</t>
    <phoneticPr fontId="2" type="noConversion"/>
  </si>
  <si>
    <t>월</t>
    <phoneticPr fontId="2" type="noConversion"/>
  </si>
  <si>
    <t>개월수</t>
    <phoneticPr fontId="2" type="noConversion"/>
  </si>
  <si>
    <t>건축공사</t>
    <phoneticPr fontId="2" type="noConversion"/>
  </si>
  <si>
    <t>2026.09.01.~2027.10.31.(14개월)
2028.04.01~2028.12.31(9개월)
2029.04.01~2030.02.28(11개월)
(총 34개월)</t>
    <phoneticPr fontId="2" type="noConversion"/>
  </si>
  <si>
    <t>2029.04.08~
2030.02.07
(10개월)</t>
    <phoneticPr fontId="2" type="noConversion"/>
  </si>
  <si>
    <t>설비공사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</si>
</sst>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1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%"/>
    <numFmt numFmtId="177" formatCode="0.0000%"/>
    <numFmt numFmtId="178" formatCode="_-* #,##0_-;\-* #,##0_-;_-* &quot;-&quot;??_-;_-@_-"/>
    <numFmt numFmtId="179" formatCode="yy/mm"/>
    <numFmt numFmtId="180" formatCode="#,##0;\(#,##0\)"/>
    <numFmt numFmtId="181" formatCode="_(* #,##0_);_(* \(#,##0\);_(* &quot;-&quot;??_);_(@_)"/>
    <numFmt numFmtId="182" formatCode="m\o\n\th\ d\,\ yyyy"/>
    <numFmt numFmtId="183" formatCode="_(* #,##0.0_);_(* \(#,##0.0\);_(* &quot;-&quot;_);_(@_)"/>
    <numFmt numFmtId="184" formatCode="#.00"/>
    <numFmt numFmtId="185" formatCode="#."/>
    <numFmt numFmtId="186" formatCode="_ &quot;₩&quot;* #,##0_ ;_ &quot;₩&quot;* \-#,##0_ ;_ &quot;₩&quot;* &quot;-&quot;_ ;_ @_ "/>
    <numFmt numFmtId="187" formatCode="&quot;?#,##0;\-&quot;&quot;?&quot;#,##0"/>
    <numFmt numFmtId="188" formatCode="&quot;₩&quot;#,##0;&quot;₩&quot;&quot;₩&quot;&quot;₩&quot;&quot;₩&quot;\-#,##0"/>
    <numFmt numFmtId="189" formatCode="#,##0;[Red]&quot;-&quot;#,##0"/>
    <numFmt numFmtId="190" formatCode="#"/>
    <numFmt numFmtId="191" formatCode="_ * #,##0_ ;_ * \-#,##0_ ;_ * &quot;-&quot;_ ;_ @_ "/>
    <numFmt numFmtId="192" formatCode="&quot;₩&quot;#,##0;[Red]&quot;₩&quot;&quot;₩&quot;&quot;₩&quot;&quot;₩&quot;\-#,##0"/>
    <numFmt numFmtId="193" formatCode="_ &quot;₩&quot;* #,##0_ ;_ &quot;₩&quot;* &quot;₩&quot;&quot;₩&quot;&quot;₩&quot;&quot;₩&quot;&quot;₩&quot;&quot;₩&quot;\-#,##0_ ;_ &quot;₩&quot;* &quot;-&quot;_ ;_ @_ "/>
    <numFmt numFmtId="194" formatCode="_-* #,##0_-;\!\-* #,##0_-;_-* &quot;-&quot;_-;_-@_-"/>
    <numFmt numFmtId="195" formatCode="_-&quot;₩&quot;* #,##0.00_-;&quot;₩&quot;&quot;₩&quot;\-&quot;₩&quot;* #,##0.00_-;_-&quot;₩&quot;* &quot;-&quot;??_-;_-@_-"/>
    <numFmt numFmtId="196" formatCode="&quot;₩&quot;#,##0.00;&quot;₩&quot;&quot;₩&quot;&quot;₩&quot;&quot;₩&quot;\-#,##0.00"/>
    <numFmt numFmtId="197" formatCode="#,##0_ ;[Red]\-#,##0\ "/>
    <numFmt numFmtId="198" formatCode="_-* #,##0.0_-;\-* #,##0.0_-;_-* &quot;-&quot;??_-;_-@_-"/>
    <numFmt numFmtId="199" formatCode="0.00_ "/>
    <numFmt numFmtId="200" formatCode="_-* #,##0_-;\-* #,##0_-;_-* &quot;-&quot;?_-;_-@_-"/>
    <numFmt numFmtId="204" formatCode="#,##0.000"/>
    <numFmt numFmtId="205" formatCode="#,##0.0000"/>
  </numFmts>
  <fonts count="9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name val="Wingdings"/>
      <charset val="2"/>
    </font>
    <font>
      <b/>
      <u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Wingdings"/>
      <charset val="2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1"/>
      <color indexed="20"/>
      <name val="Calibri"/>
      <family val="2"/>
    </font>
    <font>
      <sz val="12"/>
      <name val="System"/>
      <family val="2"/>
      <charset val="129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10"/>
      <name val="Times New Roman"/>
      <family val="1"/>
    </font>
    <font>
      <sz val="10"/>
      <name val="굴림체"/>
      <family val="3"/>
      <charset val="129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u/>
      <sz val="10"/>
      <color indexed="36"/>
      <name val="굴림"/>
      <family val="3"/>
      <charset val="129"/>
    </font>
    <font>
      <sz val="14"/>
      <name val="뼻뮝"/>
      <family val="3"/>
      <charset val="129"/>
    </font>
    <font>
      <sz val="11"/>
      <name val="가는둥근제목체"/>
      <family val="3"/>
      <charset val="129"/>
    </font>
    <font>
      <sz val="10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11"/>
      <name val="Courier"/>
      <family val="3"/>
    </font>
    <font>
      <sz val="9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9"/>
      <name val="맑은 고딕"/>
      <family val="3"/>
      <charset val="129"/>
    </font>
    <font>
      <sz val="12"/>
      <name val="굴림체"/>
      <family val="3"/>
      <charset val="129"/>
    </font>
    <font>
      <sz val="12"/>
      <name val="HY울릉도L"/>
      <family val="1"/>
      <charset val="129"/>
    </font>
    <font>
      <sz val="8"/>
      <name val="맑은 고딕"/>
      <family val="3"/>
      <charset val="129"/>
    </font>
    <font>
      <b/>
      <sz val="20"/>
      <name val="HY울릉도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0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115">
    <xf numFmtId="0" fontId="0" fillId="0" borderId="0"/>
    <xf numFmtId="0" fontId="26" fillId="0" borderId="0"/>
    <xf numFmtId="0" fontId="26" fillId="0" borderId="0"/>
    <xf numFmtId="0" fontId="27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3" fillId="0" borderId="0"/>
    <xf numFmtId="0" fontId="32" fillId="0" borderId="0" applyFont="0" applyFill="0" applyBorder="0" applyAlignment="0" applyProtection="0"/>
    <xf numFmtId="0" fontId="8" fillId="0" borderId="0">
      <alignment vertical="center"/>
    </xf>
    <xf numFmtId="0" fontId="32" fillId="0" borderId="0" applyFont="0" applyFill="0" applyBorder="0" applyAlignment="0" applyProtection="0"/>
    <xf numFmtId="0" fontId="34" fillId="3" borderId="0" applyNumberFormat="0" applyBorder="0" applyAlignment="0" applyProtection="0"/>
    <xf numFmtId="0" fontId="35" fillId="0" borderId="0"/>
    <xf numFmtId="0" fontId="32" fillId="0" borderId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7" fillId="0" borderId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4" fontId="39" fillId="0" borderId="0">
      <protection locked="0"/>
    </xf>
    <xf numFmtId="0" fontId="40" fillId="0" borderId="0" applyFont="0" applyFill="0" applyBorder="0" applyAlignment="0" applyProtection="0"/>
    <xf numFmtId="180" fontId="41" fillId="0" borderId="0"/>
    <xf numFmtId="0" fontId="40" fillId="0" borderId="0" applyFont="0" applyFill="0" applyBorder="0" applyAlignment="0" applyProtection="0"/>
    <xf numFmtId="3" fontId="40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9" fillId="0" borderId="0">
      <protection locked="0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5" fontId="40" fillId="0" borderId="0" applyFont="0" applyFill="0" applyBorder="0" applyAlignment="0" applyProtection="0"/>
    <xf numFmtId="181" fontId="26" fillId="0" borderId="0"/>
    <xf numFmtId="182" fontId="39" fillId="0" borderId="0">
      <protection locked="0"/>
    </xf>
    <xf numFmtId="183" fontId="26" fillId="0" borderId="0"/>
    <xf numFmtId="0" fontId="43" fillId="0" borderId="0" applyNumberFormat="0" applyFill="0" applyBorder="0" applyAlignment="0" applyProtection="0"/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184" fontId="39" fillId="0" borderId="0">
      <protection locked="0"/>
    </xf>
    <xf numFmtId="0" fontId="44" fillId="4" borderId="0" applyNumberFormat="0" applyBorder="0" applyAlignment="0" applyProtection="0"/>
    <xf numFmtId="38" fontId="45" fillId="22" borderId="0" applyNumberFormat="0" applyBorder="0" applyAlignment="0" applyProtection="0"/>
    <xf numFmtId="0" fontId="46" fillId="0" borderId="0">
      <alignment horizontal="left"/>
    </xf>
    <xf numFmtId="0" fontId="47" fillId="0" borderId="3" applyNumberFormat="0" applyAlignment="0" applyProtection="0">
      <alignment horizontal="left" vertical="center"/>
    </xf>
    <xf numFmtId="0" fontId="47" fillId="0" borderId="4">
      <alignment horizontal="left" vertical="center"/>
    </xf>
    <xf numFmtId="0" fontId="47" fillId="0" borderId="4">
      <alignment horizontal="left" vertical="center"/>
    </xf>
    <xf numFmtId="0" fontId="47" fillId="0" borderId="4">
      <alignment horizontal="left" vertical="center"/>
    </xf>
    <xf numFmtId="0" fontId="47" fillId="0" borderId="4">
      <alignment horizontal="left" vertical="center"/>
    </xf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185" fontId="50" fillId="0" borderId="0">
      <protection locked="0"/>
    </xf>
    <xf numFmtId="185" fontId="50" fillId="0" borderId="0">
      <protection locked="0"/>
    </xf>
    <xf numFmtId="186" fontId="26" fillId="0" borderId="0" applyFont="0" applyFill="0" applyBorder="0" applyAlignment="0" applyProtection="0"/>
    <xf numFmtId="0" fontId="51" fillId="7" borderId="1" applyNumberFormat="0" applyAlignment="0" applyProtection="0"/>
    <xf numFmtId="10" fontId="45" fillId="22" borderId="6" applyNumberFormat="0" applyBorder="0" applyAlignment="0" applyProtection="0"/>
    <xf numFmtId="10" fontId="45" fillId="22" borderId="6" applyNumberFormat="0" applyBorder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19" fillId="7" borderId="1" applyNumberFormat="0" applyAlignment="0" applyProtection="0">
      <alignment vertical="center"/>
    </xf>
    <xf numFmtId="0" fontId="52" fillId="0" borderId="7" applyNumberFormat="0" applyFill="0" applyAlignment="0" applyProtection="0"/>
    <xf numFmtId="0" fontId="53" fillId="0" borderId="8"/>
    <xf numFmtId="0" fontId="54" fillId="23" borderId="0" applyNumberFormat="0" applyBorder="0" applyAlignment="0" applyProtection="0"/>
    <xf numFmtId="187" fontId="8" fillId="0" borderId="0"/>
    <xf numFmtId="0" fontId="26" fillId="0" borderId="0"/>
    <xf numFmtId="0" fontId="40" fillId="0" borderId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10" fontId="40" fillId="0" borderId="0" applyFont="0" applyFill="0" applyBorder="0" applyAlignment="0" applyProtection="0"/>
    <xf numFmtId="0" fontId="39" fillId="0" borderId="0">
      <protection locked="0"/>
    </xf>
    <xf numFmtId="0" fontId="53" fillId="0" borderId="0"/>
    <xf numFmtId="0" fontId="56" fillId="0" borderId="0" applyNumberFormat="0" applyFill="0" applyBorder="0" applyAlignment="0" applyProtection="0"/>
    <xf numFmtId="185" fontId="39" fillId="0" borderId="11">
      <protection locked="0"/>
    </xf>
    <xf numFmtId="0" fontId="57" fillId="0" borderId="0" applyNumberFormat="0" applyFill="0" applyBorder="0" applyAlignment="0" applyProtection="0"/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188" fontId="26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39" fillId="0" borderId="0">
      <protection locked="0"/>
    </xf>
    <xf numFmtId="0" fontId="39" fillId="0" borderId="0"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4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8" fillId="0" borderId="0"/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189" fontId="62" fillId="0" borderId="0">
      <alignment vertical="center"/>
    </xf>
    <xf numFmtId="190" fontId="63" fillId="0" borderId="0">
      <alignment vertical="center"/>
      <protection locked="0"/>
    </xf>
    <xf numFmtId="41" fontId="1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91" fontId="26" fillId="0" borderId="0" applyFont="0" applyFill="0" applyBorder="0" applyAlignment="0" applyProtection="0"/>
    <xf numFmtId="191" fontId="26" fillId="0" borderId="0" applyFont="0" applyFill="0" applyBorder="0" applyAlignment="0" applyProtection="0"/>
    <xf numFmtId="191" fontId="26" fillId="0" borderId="0" applyFont="0" applyFill="0" applyBorder="0" applyAlignment="0" applyProtection="0"/>
    <xf numFmtId="19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91" fontId="26" fillId="0" borderId="0" applyFont="0" applyFill="0" applyBorder="0" applyAlignment="0" applyProtection="0"/>
    <xf numFmtId="19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0" fontId="42" fillId="0" borderId="0" applyFont="0" applyFill="0" applyBorder="0" applyAlignment="0" applyProtection="0"/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4" fontId="39" fillId="0" borderId="0">
      <protection locked="0"/>
    </xf>
    <xf numFmtId="192" fontId="26" fillId="0" borderId="0">
      <protection locked="0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6" fillId="0" borderId="0"/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193" fontId="26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6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/>
    <xf numFmtId="194" fontId="8" fillId="0" borderId="0">
      <protection locked="0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5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75" fillId="0" borderId="0">
      <alignment vertical="center"/>
    </xf>
    <xf numFmtId="0" fontId="8" fillId="0" borderId="0"/>
    <xf numFmtId="0" fontId="75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9" fillId="0" borderId="0">
      <alignment vertical="center"/>
    </xf>
    <xf numFmtId="0" fontId="26" fillId="0" borderId="0"/>
    <xf numFmtId="0" fontId="8" fillId="0" borderId="0">
      <alignment vertical="center"/>
    </xf>
    <xf numFmtId="0" fontId="71" fillId="0" borderId="0"/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41" fontId="64" fillId="0" borderId="0">
      <alignment vertical="center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195" fontId="26" fillId="0" borderId="0">
      <protection locked="0"/>
    </xf>
    <xf numFmtId="196" fontId="26" fillId="0" borderId="0">
      <protection locked="0"/>
    </xf>
  </cellStyleXfs>
  <cellXfs count="319">
    <xf numFmtId="0" fontId="0" fillId="0" borderId="0" xfId="0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31" fontId="3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3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41" fontId="3" fillId="0" borderId="0" xfId="0" applyNumberFormat="1" applyFont="1" applyAlignment="1">
      <alignment horizontal="right" vertical="center"/>
    </xf>
    <xf numFmtId="0" fontId="3" fillId="0" borderId="0" xfId="0" quotePrefix="1" applyFont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68" fillId="0" borderId="0" xfId="0" applyFont="1" applyAlignment="1">
      <alignment vertical="center"/>
    </xf>
    <xf numFmtId="0" fontId="67" fillId="0" borderId="0" xfId="0" applyFont="1" applyAlignment="1">
      <alignment vertical="center"/>
    </xf>
    <xf numFmtId="41" fontId="67" fillId="0" borderId="16" xfId="1298" applyFont="1" applyBorder="1" applyAlignment="1">
      <alignment vertical="center"/>
    </xf>
    <xf numFmtId="0" fontId="68" fillId="0" borderId="0" xfId="0" applyFont="1"/>
    <xf numFmtId="41" fontId="68" fillId="0" borderId="0" xfId="1298" applyFont="1"/>
    <xf numFmtId="41" fontId="68" fillId="0" borderId="0" xfId="0" applyNumberFormat="1" applyFont="1" applyAlignment="1">
      <alignment vertical="center"/>
    </xf>
    <xf numFmtId="0" fontId="69" fillId="0" borderId="0" xfId="0" applyFont="1" applyAlignment="1">
      <alignment vertical="center"/>
    </xf>
    <xf numFmtId="179" fontId="68" fillId="0" borderId="0" xfId="0" applyNumberFormat="1" applyFont="1" applyAlignment="1">
      <alignment vertical="center"/>
    </xf>
    <xf numFmtId="0" fontId="68" fillId="22" borderId="0" xfId="0" applyFont="1" applyFill="1" applyAlignment="1">
      <alignment vertical="center"/>
    </xf>
    <xf numFmtId="0" fontId="68" fillId="0" borderId="0" xfId="0" applyFont="1" applyAlignment="1">
      <alignment horizontal="center" vertical="center"/>
    </xf>
    <xf numFmtId="0" fontId="68" fillId="22" borderId="17" xfId="0" applyFont="1" applyFill="1" applyBorder="1" applyAlignment="1">
      <alignment vertical="center"/>
    </xf>
    <xf numFmtId="41" fontId="68" fillId="22" borderId="18" xfId="1298" applyFont="1" applyFill="1" applyBorder="1" applyAlignment="1">
      <alignment vertical="center"/>
    </xf>
    <xf numFmtId="0" fontId="68" fillId="22" borderId="19" xfId="0" applyFont="1" applyFill="1" applyBorder="1" applyAlignment="1">
      <alignment vertical="center"/>
    </xf>
    <xf numFmtId="41" fontId="68" fillId="22" borderId="20" xfId="1298" applyFont="1" applyFill="1" applyBorder="1" applyAlignment="1">
      <alignment vertical="center"/>
    </xf>
    <xf numFmtId="0" fontId="68" fillId="22" borderId="21" xfId="0" applyFont="1" applyFill="1" applyBorder="1" applyAlignment="1">
      <alignment vertical="center"/>
    </xf>
    <xf numFmtId="41" fontId="68" fillId="22" borderId="22" xfId="1298" applyFont="1" applyFill="1" applyBorder="1" applyAlignment="1">
      <alignment vertical="center"/>
    </xf>
    <xf numFmtId="0" fontId="68" fillId="0" borderId="17" xfId="0" applyFont="1" applyBorder="1" applyAlignment="1">
      <alignment vertical="center"/>
    </xf>
    <xf numFmtId="41" fontId="68" fillId="0" borderId="18" xfId="1298" applyFont="1" applyBorder="1" applyAlignment="1">
      <alignment vertical="center"/>
    </xf>
    <xf numFmtId="0" fontId="68" fillId="0" borderId="19" xfId="0" applyFont="1" applyBorder="1" applyAlignment="1">
      <alignment vertical="center"/>
    </xf>
    <xf numFmtId="41" fontId="68" fillId="0" borderId="20" xfId="1298" applyFont="1" applyBorder="1" applyAlignment="1">
      <alignment vertical="center"/>
    </xf>
    <xf numFmtId="0" fontId="67" fillId="0" borderId="17" xfId="0" applyFont="1" applyBorder="1" applyAlignment="1">
      <alignment vertical="center"/>
    </xf>
    <xf numFmtId="41" fontId="67" fillId="0" borderId="18" xfId="0" applyNumberFormat="1" applyFont="1" applyBorder="1" applyAlignment="1">
      <alignment vertical="center"/>
    </xf>
    <xf numFmtId="0" fontId="67" fillId="0" borderId="19" xfId="0" applyFont="1" applyBorder="1" applyAlignment="1">
      <alignment vertical="center"/>
    </xf>
    <xf numFmtId="41" fontId="67" fillId="0" borderId="20" xfId="0" applyNumberFormat="1" applyFont="1" applyBorder="1" applyAlignment="1">
      <alignment vertical="center"/>
    </xf>
    <xf numFmtId="0" fontId="67" fillId="0" borderId="21" xfId="0" applyFont="1" applyBorder="1" applyAlignment="1">
      <alignment vertical="center"/>
    </xf>
    <xf numFmtId="41" fontId="67" fillId="0" borderId="22" xfId="0" applyNumberFormat="1" applyFont="1" applyBorder="1" applyAlignment="1">
      <alignment vertical="center"/>
    </xf>
    <xf numFmtId="0" fontId="68" fillId="25" borderId="0" xfId="0" applyFont="1" applyFill="1" applyAlignment="1">
      <alignment vertical="center"/>
    </xf>
    <xf numFmtId="0" fontId="67" fillId="0" borderId="0" xfId="0" applyFont="1" applyFill="1" applyAlignment="1">
      <alignment vertical="center"/>
    </xf>
    <xf numFmtId="0" fontId="67" fillId="0" borderId="0" xfId="0" applyFont="1" applyFill="1" applyBorder="1" applyAlignment="1">
      <alignment horizontal="center" vertical="center"/>
    </xf>
    <xf numFmtId="197" fontId="66" fillId="0" borderId="0" xfId="0" applyNumberFormat="1" applyFont="1" applyFill="1" applyBorder="1" applyAlignment="1">
      <alignment vertical="center"/>
    </xf>
    <xf numFmtId="41" fontId="67" fillId="0" borderId="0" xfId="0" applyNumberFormat="1" applyFont="1" applyFill="1" applyBorder="1" applyAlignment="1">
      <alignment vertical="center"/>
    </xf>
    <xf numFmtId="0" fontId="68" fillId="0" borderId="0" xfId="0" applyFont="1" applyAlignment="1"/>
    <xf numFmtId="0" fontId="66" fillId="0" borderId="0" xfId="0" applyFont="1" applyAlignment="1"/>
    <xf numFmtId="0" fontId="70" fillId="0" borderId="0" xfId="0" applyFont="1" applyAlignment="1">
      <alignment horizontal="right"/>
    </xf>
    <xf numFmtId="0" fontId="68" fillId="0" borderId="19" xfId="0" applyFont="1" applyFill="1" applyBorder="1" applyAlignment="1">
      <alignment vertical="center"/>
    </xf>
    <xf numFmtId="0" fontId="68" fillId="0" borderId="21" xfId="0" applyFont="1" applyFill="1" applyBorder="1" applyAlignment="1">
      <alignment vertical="center"/>
    </xf>
    <xf numFmtId="198" fontId="68" fillId="22" borderId="0" xfId="0" applyNumberFormat="1" applyFont="1" applyFill="1" applyAlignment="1">
      <alignment vertical="center"/>
    </xf>
    <xf numFmtId="0" fontId="76" fillId="0" borderId="88" xfId="2083" applyFont="1" applyBorder="1" applyAlignment="1">
      <alignment vertical="center"/>
    </xf>
    <xf numFmtId="0" fontId="77" fillId="0" borderId="89" xfId="2083" applyFont="1" applyBorder="1" applyAlignment="1">
      <alignment horizontal="left" vertical="center"/>
    </xf>
    <xf numFmtId="0" fontId="78" fillId="26" borderId="23" xfId="2071" applyFont="1" applyFill="1" applyBorder="1" applyAlignment="1">
      <alignment horizontal="center" vertical="center"/>
    </xf>
    <xf numFmtId="0" fontId="66" fillId="26" borderId="24" xfId="0" applyFont="1" applyFill="1" applyBorder="1" applyAlignment="1">
      <alignment horizontal="center" vertical="center"/>
    </xf>
    <xf numFmtId="0" fontId="69" fillId="26" borderId="25" xfId="0" applyFont="1" applyFill="1" applyBorder="1" applyAlignment="1">
      <alignment horizontal="centerContinuous" vertical="center"/>
    </xf>
    <xf numFmtId="0" fontId="69" fillId="26" borderId="26" xfId="0" applyFont="1" applyFill="1" applyBorder="1" applyAlignment="1">
      <alignment horizontal="centerContinuous" vertical="center"/>
    </xf>
    <xf numFmtId="0" fontId="69" fillId="26" borderId="24" xfId="0" applyFont="1" applyFill="1" applyBorder="1" applyAlignment="1">
      <alignment horizontal="center" vertical="center"/>
    </xf>
    <xf numFmtId="0" fontId="69" fillId="26" borderId="6" xfId="0" applyFont="1" applyFill="1" applyBorder="1" applyAlignment="1">
      <alignment horizontal="center" vertical="center"/>
    </xf>
    <xf numFmtId="41" fontId="69" fillId="26" borderId="16" xfId="1298" applyFont="1" applyFill="1" applyBorder="1" applyAlignment="1">
      <alignment vertical="center"/>
    </xf>
    <xf numFmtId="0" fontId="69" fillId="26" borderId="27" xfId="0" applyFont="1" applyFill="1" applyBorder="1" applyAlignment="1">
      <alignment horizontal="center" vertical="center"/>
    </xf>
    <xf numFmtId="41" fontId="69" fillId="26" borderId="28" xfId="1298" applyFont="1" applyFill="1" applyBorder="1" applyAlignment="1">
      <alignment vertical="center"/>
    </xf>
    <xf numFmtId="41" fontId="69" fillId="26" borderId="29" xfId="0" applyNumberFormat="1" applyFont="1" applyFill="1" applyBorder="1" applyAlignment="1">
      <alignment vertical="center"/>
    </xf>
    <xf numFmtId="0" fontId="66" fillId="26" borderId="30" xfId="0" applyFont="1" applyFill="1" applyBorder="1" applyAlignment="1">
      <alignment horizontal="center" vertical="center"/>
    </xf>
    <xf numFmtId="41" fontId="66" fillId="26" borderId="28" xfId="0" applyNumberFormat="1" applyFont="1" applyFill="1" applyBorder="1" applyAlignment="1">
      <alignment vertical="center"/>
    </xf>
    <xf numFmtId="41" fontId="66" fillId="26" borderId="16" xfId="0" applyNumberFormat="1" applyFont="1" applyFill="1" applyBorder="1" applyAlignment="1">
      <alignment vertical="center"/>
    </xf>
    <xf numFmtId="0" fontId="69" fillId="0" borderId="0" xfId="0" applyFont="1" applyAlignment="1"/>
    <xf numFmtId="41" fontId="79" fillId="26" borderId="16" xfId="1298" applyFont="1" applyFill="1" applyBorder="1" applyAlignment="1">
      <alignment vertical="center"/>
    </xf>
    <xf numFmtId="43" fontId="68" fillId="0" borderId="0" xfId="0" applyNumberFormat="1" applyFont="1" applyAlignment="1">
      <alignment vertical="center"/>
    </xf>
    <xf numFmtId="0" fontId="78" fillId="26" borderId="31" xfId="2071" applyFont="1" applyFill="1" applyBorder="1" applyAlignment="1">
      <alignment horizontal="center" vertical="center"/>
    </xf>
    <xf numFmtId="0" fontId="66" fillId="26" borderId="6" xfId="0" applyFont="1" applyFill="1" applyBorder="1" applyAlignment="1">
      <alignment horizontal="center" vertical="center"/>
    </xf>
    <xf numFmtId="41" fontId="67" fillId="0" borderId="0" xfId="1298" applyFont="1" applyAlignment="1">
      <alignment vertical="center"/>
    </xf>
    <xf numFmtId="178" fontId="67" fillId="0" borderId="0" xfId="0" applyNumberFormat="1" applyFont="1" applyFill="1" applyAlignment="1">
      <alignment vertical="center"/>
    </xf>
    <xf numFmtId="0" fontId="66" fillId="26" borderId="25" xfId="0" applyFont="1" applyFill="1" applyBorder="1" applyAlignment="1">
      <alignment horizontal="center" vertical="center"/>
    </xf>
    <xf numFmtId="41" fontId="67" fillId="0" borderId="0" xfId="0" applyNumberFormat="1" applyFont="1" applyAlignment="1">
      <alignment vertical="center"/>
    </xf>
    <xf numFmtId="197" fontId="67" fillId="0" borderId="0" xfId="0" applyNumberFormat="1" applyFont="1" applyAlignment="1">
      <alignment vertical="center"/>
    </xf>
    <xf numFmtId="0" fontId="78" fillId="26" borderId="25" xfId="2071" applyFont="1" applyFill="1" applyBorder="1" applyAlignment="1">
      <alignment horizontal="center" vertical="center"/>
    </xf>
    <xf numFmtId="43" fontId="67" fillId="0" borderId="0" xfId="0" applyNumberFormat="1" applyFont="1" applyAlignment="1">
      <alignment vertical="center"/>
    </xf>
    <xf numFmtId="41" fontId="0" fillId="0" borderId="0" xfId="0" applyNumberFormat="1"/>
    <xf numFmtId="43" fontId="0" fillId="0" borderId="0" xfId="0" applyNumberFormat="1"/>
    <xf numFmtId="9" fontId="0" fillId="0" borderId="0" xfId="0" applyNumberFormat="1"/>
    <xf numFmtId="41" fontId="72" fillId="0" borderId="0" xfId="1301" applyFont="1" applyAlignment="1">
      <alignment horizontal="left"/>
    </xf>
    <xf numFmtId="0" fontId="69" fillId="26" borderId="30" xfId="0" applyFont="1" applyFill="1" applyBorder="1" applyAlignment="1">
      <alignment horizontal="center" vertical="center"/>
    </xf>
    <xf numFmtId="41" fontId="68" fillId="22" borderId="32" xfId="0" applyNumberFormat="1" applyFont="1" applyFill="1" applyBorder="1" applyAlignment="1">
      <alignment vertical="center"/>
    </xf>
    <xf numFmtId="41" fontId="68" fillId="22" borderId="33" xfId="0" applyNumberFormat="1" applyFont="1" applyFill="1" applyBorder="1" applyAlignment="1">
      <alignment vertical="center"/>
    </xf>
    <xf numFmtId="41" fontId="68" fillId="22" borderId="34" xfId="0" applyNumberFormat="1" applyFont="1" applyFill="1" applyBorder="1" applyAlignment="1">
      <alignment vertical="center"/>
    </xf>
    <xf numFmtId="41" fontId="69" fillId="26" borderId="35" xfId="0" applyNumberFormat="1" applyFont="1" applyFill="1" applyBorder="1" applyAlignment="1">
      <alignment vertical="center"/>
    </xf>
    <xf numFmtId="41" fontId="68" fillId="0" borderId="36" xfId="1298" applyFont="1" applyBorder="1" applyAlignment="1">
      <alignment vertical="center"/>
    </xf>
    <xf numFmtId="41" fontId="68" fillId="0" borderId="33" xfId="1298" applyFont="1" applyBorder="1" applyAlignment="1">
      <alignment vertical="center"/>
    </xf>
    <xf numFmtId="41" fontId="69" fillId="26" borderId="35" xfId="1298" applyNumberFormat="1" applyFont="1" applyFill="1" applyBorder="1" applyAlignment="1">
      <alignment vertical="center"/>
    </xf>
    <xf numFmtId="41" fontId="68" fillId="26" borderId="35" xfId="0" applyNumberFormat="1" applyFont="1" applyFill="1" applyBorder="1" applyAlignment="1">
      <alignment vertical="center"/>
    </xf>
    <xf numFmtId="41" fontId="68" fillId="22" borderId="90" xfId="0" applyNumberFormat="1" applyFont="1" applyFill="1" applyBorder="1" applyAlignment="1">
      <alignment vertical="center"/>
    </xf>
    <xf numFmtId="41" fontId="69" fillId="26" borderId="91" xfId="0" applyNumberFormat="1" applyFont="1" applyFill="1" applyBorder="1" applyAlignment="1">
      <alignment vertical="center"/>
    </xf>
    <xf numFmtId="41" fontId="69" fillId="26" borderId="92" xfId="0" applyNumberFormat="1" applyFont="1" applyFill="1" applyBorder="1" applyAlignment="1">
      <alignment vertical="center"/>
    </xf>
    <xf numFmtId="41" fontId="69" fillId="26" borderId="91" xfId="1298" applyNumberFormat="1" applyFont="1" applyFill="1" applyBorder="1" applyAlignment="1">
      <alignment vertical="center"/>
    </xf>
    <xf numFmtId="41" fontId="68" fillId="26" borderId="91" xfId="0" applyNumberFormat="1" applyFont="1" applyFill="1" applyBorder="1" applyAlignment="1">
      <alignment vertical="center"/>
    </xf>
    <xf numFmtId="197" fontId="67" fillId="0" borderId="32" xfId="0" applyNumberFormat="1" applyFont="1" applyBorder="1" applyAlignment="1">
      <alignment vertical="center"/>
    </xf>
    <xf numFmtId="197" fontId="67" fillId="0" borderId="33" xfId="0" applyNumberFormat="1" applyFont="1" applyBorder="1" applyAlignment="1">
      <alignment vertical="center"/>
    </xf>
    <xf numFmtId="197" fontId="66" fillId="26" borderId="35" xfId="0" applyNumberFormat="1" applyFont="1" applyFill="1" applyBorder="1" applyAlignment="1">
      <alignment vertical="center"/>
    </xf>
    <xf numFmtId="197" fontId="67" fillId="0" borderId="35" xfId="1298" applyNumberFormat="1" applyFont="1" applyBorder="1" applyAlignment="1">
      <alignment vertical="center"/>
    </xf>
    <xf numFmtId="197" fontId="79" fillId="26" borderId="35" xfId="0" applyNumberFormat="1" applyFont="1" applyFill="1" applyBorder="1" applyAlignment="1">
      <alignment vertical="center"/>
    </xf>
    <xf numFmtId="197" fontId="80" fillId="0" borderId="35" xfId="1298" applyNumberFormat="1" applyFont="1" applyBorder="1" applyAlignment="1">
      <alignment vertical="center"/>
    </xf>
    <xf numFmtId="197" fontId="66" fillId="26" borderId="29" xfId="0" applyNumberFormat="1" applyFont="1" applyFill="1" applyBorder="1" applyAlignment="1">
      <alignment vertical="center"/>
    </xf>
    <xf numFmtId="0" fontId="66" fillId="26" borderId="37" xfId="0" applyFont="1" applyFill="1" applyBorder="1" applyAlignment="1">
      <alignment horizontal="center" vertical="center"/>
    </xf>
    <xf numFmtId="41" fontId="67" fillId="0" borderId="38" xfId="0" applyNumberFormat="1" applyFont="1" applyBorder="1" applyAlignment="1">
      <alignment vertical="center"/>
    </xf>
    <xf numFmtId="41" fontId="67" fillId="0" borderId="39" xfId="0" applyNumberFormat="1" applyFont="1" applyBorder="1" applyAlignment="1">
      <alignment vertical="center"/>
    </xf>
    <xf numFmtId="41" fontId="67" fillId="0" borderId="40" xfId="0" applyNumberFormat="1" applyFont="1" applyBorder="1" applyAlignment="1">
      <alignment vertical="center"/>
    </xf>
    <xf numFmtId="41" fontId="66" fillId="26" borderId="41" xfId="0" applyNumberFormat="1" applyFont="1" applyFill="1" applyBorder="1" applyAlignment="1">
      <alignment vertical="center"/>
    </xf>
    <xf numFmtId="41" fontId="67" fillId="0" borderId="41" xfId="1298" applyFont="1" applyBorder="1" applyAlignment="1">
      <alignment vertical="center"/>
    </xf>
    <xf numFmtId="41" fontId="66" fillId="26" borderId="41" xfId="1298" applyFont="1" applyFill="1" applyBorder="1" applyAlignment="1">
      <alignment vertical="center"/>
    </xf>
    <xf numFmtId="0" fontId="80" fillId="0" borderId="38" xfId="0" applyFont="1" applyBorder="1" applyAlignment="1">
      <alignment vertical="center"/>
    </xf>
    <xf numFmtId="41" fontId="80" fillId="0" borderId="39" xfId="1298" applyFont="1" applyBorder="1" applyAlignment="1">
      <alignment horizontal="center" vertical="center"/>
    </xf>
    <xf numFmtId="0" fontId="80" fillId="0" borderId="39" xfId="0" applyFont="1" applyBorder="1" applyAlignment="1">
      <alignment vertical="center"/>
    </xf>
    <xf numFmtId="10" fontId="80" fillId="0" borderId="42" xfId="953" applyNumberFormat="1" applyFont="1" applyBorder="1" applyAlignment="1">
      <alignment vertical="center"/>
    </xf>
    <xf numFmtId="41" fontId="79" fillId="26" borderId="41" xfId="1298" applyFont="1" applyFill="1" applyBorder="1" applyAlignment="1">
      <alignment vertical="center"/>
    </xf>
    <xf numFmtId="41" fontId="80" fillId="0" borderId="41" xfId="1298" applyFont="1" applyBorder="1" applyAlignment="1">
      <alignment vertical="center"/>
    </xf>
    <xf numFmtId="0" fontId="80" fillId="0" borderId="41" xfId="0" applyFont="1" applyBorder="1" applyAlignment="1">
      <alignment vertical="center"/>
    </xf>
    <xf numFmtId="41" fontId="66" fillId="26" borderId="43" xfId="0" applyNumberFormat="1" applyFont="1" applyFill="1" applyBorder="1" applyAlignment="1">
      <alignment vertical="center"/>
    </xf>
    <xf numFmtId="0" fontId="66" fillId="26" borderId="93" xfId="0" applyFont="1" applyFill="1" applyBorder="1" applyAlignment="1">
      <alignment horizontal="center" vertical="center"/>
    </xf>
    <xf numFmtId="41" fontId="67" fillId="0" borderId="90" xfId="0" applyNumberFormat="1" applyFont="1" applyBorder="1" applyAlignment="1">
      <alignment vertical="center"/>
    </xf>
    <xf numFmtId="41" fontId="67" fillId="0" borderId="94" xfId="0" applyNumberFormat="1" applyFont="1" applyBorder="1" applyAlignment="1">
      <alignment vertical="center"/>
    </xf>
    <xf numFmtId="0" fontId="67" fillId="0" borderId="95" xfId="0" applyFont="1" applyBorder="1" applyAlignment="1">
      <alignment vertical="center"/>
    </xf>
    <xf numFmtId="41" fontId="67" fillId="0" borderId="96" xfId="0" applyNumberFormat="1" applyFont="1" applyBorder="1" applyAlignment="1">
      <alignment vertical="center"/>
    </xf>
    <xf numFmtId="41" fontId="66" fillId="26" borderId="91" xfId="0" applyNumberFormat="1" applyFont="1" applyFill="1" applyBorder="1" applyAlignment="1">
      <alignment vertical="center"/>
    </xf>
    <xf numFmtId="41" fontId="67" fillId="0" borderId="91" xfId="1298" applyFont="1" applyBorder="1" applyAlignment="1">
      <alignment vertical="center"/>
    </xf>
    <xf numFmtId="41" fontId="66" fillId="26" borderId="91" xfId="1298" applyFont="1" applyFill="1" applyBorder="1" applyAlignment="1">
      <alignment vertical="center"/>
    </xf>
    <xf numFmtId="0" fontId="80" fillId="0" borderId="97" xfId="0" applyFont="1" applyBorder="1" applyAlignment="1">
      <alignment vertical="center"/>
    </xf>
    <xf numFmtId="41" fontId="80" fillId="0" borderId="94" xfId="1298" applyFont="1" applyBorder="1" applyAlignment="1">
      <alignment horizontal="center" vertical="center"/>
    </xf>
    <xf numFmtId="0" fontId="80" fillId="0" borderId="94" xfId="0" applyFont="1" applyBorder="1" applyAlignment="1">
      <alignment vertical="center"/>
    </xf>
    <xf numFmtId="10" fontId="80" fillId="0" borderId="96" xfId="953" applyNumberFormat="1" applyFont="1" applyBorder="1" applyAlignment="1">
      <alignment vertical="center"/>
    </xf>
    <xf numFmtId="41" fontId="79" fillId="26" borderId="91" xfId="1298" applyFont="1" applyFill="1" applyBorder="1" applyAlignment="1">
      <alignment vertical="center"/>
    </xf>
    <xf numFmtId="41" fontId="80" fillId="0" borderId="91" xfId="1298" applyFont="1" applyBorder="1" applyAlignment="1">
      <alignment vertical="center"/>
    </xf>
    <xf numFmtId="0" fontId="80" fillId="0" borderId="91" xfId="0" applyFont="1" applyBorder="1" applyAlignment="1">
      <alignment vertical="center"/>
    </xf>
    <xf numFmtId="41" fontId="66" fillId="26" borderId="98" xfId="0" applyNumberFormat="1" applyFont="1" applyFill="1" applyBorder="1" applyAlignment="1">
      <alignment vertical="center"/>
    </xf>
    <xf numFmtId="41" fontId="68" fillId="22" borderId="0" xfId="0" applyNumberFormat="1" applyFont="1" applyFill="1" applyAlignment="1">
      <alignment vertical="center"/>
    </xf>
    <xf numFmtId="3" fontId="68" fillId="0" borderId="0" xfId="0" applyNumberFormat="1" applyFont="1" applyBorder="1" applyAlignment="1">
      <alignment vertical="center"/>
    </xf>
    <xf numFmtId="3" fontId="68" fillId="22" borderId="0" xfId="0" applyNumberFormat="1" applyFont="1" applyFill="1" applyBorder="1" applyAlignment="1">
      <alignment vertical="center"/>
    </xf>
    <xf numFmtId="3" fontId="68" fillId="25" borderId="0" xfId="0" applyNumberFormat="1" applyFont="1" applyFill="1" applyBorder="1" applyAlignment="1">
      <alignment vertical="center"/>
    </xf>
    <xf numFmtId="41" fontId="68" fillId="26" borderId="44" xfId="0" applyNumberFormat="1" applyFont="1" applyFill="1" applyBorder="1" applyAlignment="1">
      <alignment vertical="center"/>
    </xf>
    <xf numFmtId="0" fontId="81" fillId="27" borderId="45" xfId="2071" applyFont="1" applyFill="1" applyBorder="1" applyAlignment="1">
      <alignment horizontal="center" vertical="center"/>
    </xf>
    <xf numFmtId="0" fontId="81" fillId="27" borderId="46" xfId="2071" applyFont="1" applyFill="1" applyBorder="1" applyAlignment="1">
      <alignment horizontal="center" vertical="center"/>
    </xf>
    <xf numFmtId="0" fontId="81" fillId="27" borderId="47" xfId="2071" applyFont="1" applyFill="1" applyBorder="1" applyAlignment="1">
      <alignment horizontal="center" vertical="center"/>
    </xf>
    <xf numFmtId="0" fontId="78" fillId="27" borderId="47" xfId="2071" applyFont="1" applyFill="1" applyBorder="1" applyAlignment="1">
      <alignment horizontal="center" vertical="top"/>
    </xf>
    <xf numFmtId="0" fontId="78" fillId="27" borderId="45" xfId="2071" applyFont="1" applyFill="1" applyBorder="1" applyAlignment="1">
      <alignment horizontal="center" vertical="top"/>
    </xf>
    <xf numFmtId="0" fontId="78" fillId="27" borderId="46" xfId="2071" applyFont="1" applyFill="1" applyBorder="1" applyAlignment="1">
      <alignment horizontal="center" vertical="top"/>
    </xf>
    <xf numFmtId="0" fontId="78" fillId="27" borderId="48" xfId="2071" applyFont="1" applyFill="1" applyBorder="1" applyAlignment="1">
      <alignment horizontal="center" vertical="top"/>
    </xf>
    <xf numFmtId="0" fontId="82" fillId="0" borderId="99" xfId="2083" applyFont="1" applyBorder="1" applyAlignment="1">
      <alignment horizontal="left" vertical="center" indent="1"/>
    </xf>
    <xf numFmtId="0" fontId="82" fillId="0" borderId="100" xfId="2083" applyFont="1" applyBorder="1" applyAlignment="1">
      <alignment horizontal="left" vertical="center" indent="1"/>
    </xf>
    <xf numFmtId="0" fontId="82" fillId="0" borderId="88" xfId="2083" applyFont="1" applyBorder="1" applyAlignment="1">
      <alignment horizontal="left" vertical="center"/>
    </xf>
    <xf numFmtId="0" fontId="83" fillId="0" borderId="88" xfId="2083" applyFont="1" applyBorder="1" applyAlignment="1">
      <alignment horizontal="left" vertical="center"/>
    </xf>
    <xf numFmtId="0" fontId="81" fillId="27" borderId="0" xfId="2071" applyFont="1" applyFill="1" applyBorder="1" applyAlignment="1">
      <alignment horizontal="center" vertical="center"/>
    </xf>
    <xf numFmtId="0" fontId="81" fillId="27" borderId="49" xfId="2071" applyFont="1" applyFill="1" applyBorder="1" applyAlignment="1">
      <alignment horizontal="center" vertical="center"/>
    </xf>
    <xf numFmtId="0" fontId="81" fillId="27" borderId="50" xfId="2071" applyFont="1" applyFill="1" applyBorder="1" applyAlignment="1">
      <alignment horizontal="center" vertical="center"/>
    </xf>
    <xf numFmtId="0" fontId="78" fillId="27" borderId="50" xfId="2071" applyFont="1" applyFill="1" applyBorder="1" applyAlignment="1">
      <alignment horizontal="center" vertical="top"/>
    </xf>
    <xf numFmtId="0" fontId="78" fillId="27" borderId="0" xfId="2071" applyFont="1" applyFill="1" applyBorder="1" applyAlignment="1">
      <alignment horizontal="center" vertical="top"/>
    </xf>
    <xf numFmtId="0" fontId="78" fillId="27" borderId="49" xfId="2071" applyFont="1" applyFill="1" applyBorder="1" applyAlignment="1">
      <alignment horizontal="center" vertical="top"/>
    </xf>
    <xf numFmtId="0" fontId="78" fillId="27" borderId="8" xfId="2071" applyFont="1" applyFill="1" applyBorder="1" applyAlignment="1">
      <alignment horizontal="center" vertical="top"/>
    </xf>
    <xf numFmtId="176" fontId="68" fillId="25" borderId="0" xfId="953" applyNumberFormat="1" applyFont="1" applyFill="1" applyBorder="1" applyAlignment="1">
      <alignment vertical="center"/>
    </xf>
    <xf numFmtId="3" fontId="68" fillId="25" borderId="0" xfId="0" applyNumberFormat="1" applyFont="1" applyFill="1" applyBorder="1" applyAlignment="1">
      <alignment horizontal="center" vertical="center"/>
    </xf>
    <xf numFmtId="200" fontId="68" fillId="25" borderId="0" xfId="0" applyNumberFormat="1" applyFont="1" applyFill="1" applyAlignment="1">
      <alignment vertical="center"/>
    </xf>
    <xf numFmtId="41" fontId="68" fillId="25" borderId="0" xfId="0" applyNumberFormat="1" applyFont="1" applyFill="1" applyAlignment="1">
      <alignment horizontal="center" vertical="center"/>
    </xf>
    <xf numFmtId="178" fontId="67" fillId="0" borderId="0" xfId="0" applyNumberFormat="1" applyFont="1" applyAlignment="1">
      <alignment vertical="center"/>
    </xf>
    <xf numFmtId="0" fontId="68" fillId="0" borderId="51" xfId="0" applyFont="1" applyBorder="1" applyAlignment="1">
      <alignment vertical="center"/>
    </xf>
    <xf numFmtId="41" fontId="68" fillId="0" borderId="34" xfId="1298" applyFont="1" applyBorder="1" applyAlignment="1">
      <alignment vertical="center"/>
    </xf>
    <xf numFmtId="41" fontId="68" fillId="0" borderId="52" xfId="1298" applyFont="1" applyBorder="1" applyAlignment="1">
      <alignment vertical="center"/>
    </xf>
    <xf numFmtId="197" fontId="80" fillId="0" borderId="36" xfId="1298" applyNumberFormat="1" applyFont="1" applyFill="1" applyBorder="1" applyAlignment="1">
      <alignment vertical="center"/>
    </xf>
    <xf numFmtId="197" fontId="80" fillId="0" borderId="33" xfId="1298" applyNumberFormat="1" applyFont="1" applyFill="1" applyBorder="1" applyAlignment="1" applyProtection="1">
      <alignment horizontal="right" vertical="center"/>
      <protection locked="0"/>
    </xf>
    <xf numFmtId="197" fontId="80" fillId="0" borderId="33" xfId="1298" applyNumberFormat="1" applyFont="1" applyFill="1" applyBorder="1" applyAlignment="1">
      <alignment vertical="center"/>
    </xf>
    <xf numFmtId="197" fontId="80" fillId="0" borderId="35" xfId="1298" applyNumberFormat="1" applyFont="1" applyFill="1" applyBorder="1" applyAlignment="1">
      <alignment vertical="center"/>
    </xf>
    <xf numFmtId="41" fontId="68" fillId="22" borderId="95" xfId="0" applyNumberFormat="1" applyFont="1" applyFill="1" applyBorder="1" applyAlignment="1">
      <alignment vertical="center"/>
    </xf>
    <xf numFmtId="41" fontId="68" fillId="22" borderId="94" xfId="0" applyNumberFormat="1" applyFont="1" applyFill="1" applyBorder="1" applyAlignment="1">
      <alignment vertical="center"/>
    </xf>
    <xf numFmtId="178" fontId="68" fillId="0" borderId="0" xfId="0" applyNumberFormat="1" applyFont="1" applyAlignment="1">
      <alignment vertical="center"/>
    </xf>
    <xf numFmtId="204" fontId="68" fillId="22" borderId="0" xfId="0" applyNumberFormat="1" applyFont="1" applyFill="1" applyBorder="1" applyAlignment="1">
      <alignment vertical="center"/>
    </xf>
    <xf numFmtId="205" fontId="68" fillId="22" borderId="0" xfId="0" applyNumberFormat="1" applyFont="1" applyFill="1" applyBorder="1" applyAlignment="1">
      <alignment vertical="center"/>
    </xf>
    <xf numFmtId="0" fontId="81" fillId="27" borderId="53" xfId="2071" applyFont="1" applyFill="1" applyBorder="1" applyAlignment="1">
      <alignment horizontal="center" vertical="center"/>
    </xf>
    <xf numFmtId="0" fontId="81" fillId="27" borderId="54" xfId="2071" applyFont="1" applyFill="1" applyBorder="1" applyAlignment="1">
      <alignment horizontal="center" vertical="center"/>
    </xf>
    <xf numFmtId="0" fontId="81" fillId="27" borderId="55" xfId="2071" applyFont="1" applyFill="1" applyBorder="1" applyAlignment="1">
      <alignment horizontal="center" vertical="center"/>
    </xf>
    <xf numFmtId="0" fontId="78" fillId="27" borderId="55" xfId="2071" applyFont="1" applyFill="1" applyBorder="1" applyAlignment="1">
      <alignment horizontal="center" vertical="top"/>
    </xf>
    <xf numFmtId="0" fontId="78" fillId="27" borderId="53" xfId="2071" applyFont="1" applyFill="1" applyBorder="1" applyAlignment="1">
      <alignment horizontal="center" vertical="top"/>
    </xf>
    <xf numFmtId="0" fontId="78" fillId="27" borderId="54" xfId="2071" applyFont="1" applyFill="1" applyBorder="1" applyAlignment="1">
      <alignment horizontal="center" vertical="top"/>
    </xf>
    <xf numFmtId="0" fontId="78" fillId="27" borderId="56" xfId="2071" applyFont="1" applyFill="1" applyBorder="1" applyAlignment="1">
      <alignment horizontal="center" vertical="top"/>
    </xf>
    <xf numFmtId="41" fontId="67" fillId="27" borderId="18" xfId="1298" applyFont="1" applyFill="1" applyBorder="1" applyAlignment="1">
      <alignment vertical="center"/>
    </xf>
    <xf numFmtId="41" fontId="67" fillId="27" borderId="20" xfId="0" applyNumberFormat="1" applyFont="1" applyFill="1" applyBorder="1" applyAlignment="1">
      <alignment horizontal="center" vertical="center"/>
    </xf>
    <xf numFmtId="41" fontId="67" fillId="27" borderId="20" xfId="1298" applyFont="1" applyFill="1" applyBorder="1" applyAlignment="1">
      <alignment vertical="center"/>
    </xf>
    <xf numFmtId="0" fontId="67" fillId="0" borderId="39" xfId="0" applyFont="1" applyBorder="1" applyAlignment="1">
      <alignment vertical="center"/>
    </xf>
    <xf numFmtId="41" fontId="67" fillId="27" borderId="22" xfId="1298" applyFont="1" applyFill="1" applyBorder="1" applyAlignment="1">
      <alignment vertical="center"/>
    </xf>
    <xf numFmtId="41" fontId="67" fillId="27" borderId="16" xfId="1298" applyFont="1" applyFill="1" applyBorder="1" applyAlignment="1">
      <alignment vertical="center"/>
    </xf>
    <xf numFmtId="0" fontId="81" fillId="27" borderId="57" xfId="2071" applyFont="1" applyFill="1" applyBorder="1" applyAlignment="1">
      <alignment horizontal="center" vertical="center"/>
    </xf>
    <xf numFmtId="0" fontId="81" fillId="27" borderId="58" xfId="2071" applyFont="1" applyFill="1" applyBorder="1" applyAlignment="1">
      <alignment horizontal="center" vertical="center"/>
    </xf>
    <xf numFmtId="0" fontId="81" fillId="27" borderId="32" xfId="2071" applyFont="1" applyFill="1" applyBorder="1" applyAlignment="1">
      <alignment horizontal="center" vertical="center"/>
    </xf>
    <xf numFmtId="0" fontId="78" fillId="27" borderId="32" xfId="2071" applyFont="1" applyFill="1" applyBorder="1" applyAlignment="1">
      <alignment horizontal="center" vertical="top"/>
    </xf>
    <xf numFmtId="0" fontId="78" fillId="27" borderId="57" xfId="2071" applyFont="1" applyFill="1" applyBorder="1" applyAlignment="1">
      <alignment horizontal="center" vertical="top"/>
    </xf>
    <xf numFmtId="0" fontId="78" fillId="27" borderId="58" xfId="2071" applyFont="1" applyFill="1" applyBorder="1" applyAlignment="1">
      <alignment horizontal="center" vertical="top"/>
    </xf>
    <xf numFmtId="0" fontId="81" fillId="27" borderId="59" xfId="2071" applyFont="1" applyFill="1" applyBorder="1" applyAlignment="1">
      <alignment horizontal="center" vertical="center"/>
    </xf>
    <xf numFmtId="0" fontId="81" fillId="27" borderId="60" xfId="2071" applyFont="1" applyFill="1" applyBorder="1" applyAlignment="1">
      <alignment horizontal="center" vertical="center"/>
    </xf>
    <xf numFmtId="0" fontId="81" fillId="27" borderId="61" xfId="2071" applyFont="1" applyFill="1" applyBorder="1" applyAlignment="1">
      <alignment horizontal="center" vertical="center"/>
    </xf>
    <xf numFmtId="0" fontId="78" fillId="27" borderId="61" xfId="2071" applyFont="1" applyFill="1" applyBorder="1" applyAlignment="1">
      <alignment horizontal="center" vertical="top"/>
    </xf>
    <xf numFmtId="0" fontId="78" fillId="27" borderId="59" xfId="2071" applyFont="1" applyFill="1" applyBorder="1" applyAlignment="1">
      <alignment horizontal="center" vertical="top"/>
    </xf>
    <xf numFmtId="0" fontId="78" fillId="27" borderId="60" xfId="2071" applyFont="1" applyFill="1" applyBorder="1" applyAlignment="1">
      <alignment horizontal="center" vertical="top"/>
    </xf>
    <xf numFmtId="0" fontId="84" fillId="0" borderId="0" xfId="0" applyFont="1" applyFill="1"/>
    <xf numFmtId="49" fontId="85" fillId="0" borderId="0" xfId="0" applyNumberFormat="1" applyFont="1" applyFill="1"/>
    <xf numFmtId="49" fontId="86" fillId="0" borderId="0" xfId="0" applyNumberFormat="1" applyFont="1" applyFill="1"/>
    <xf numFmtId="0" fontId="0" fillId="0" borderId="0" xfId="0" applyFill="1"/>
    <xf numFmtId="0" fontId="85" fillId="0" borderId="0" xfId="0" applyFont="1" applyFill="1"/>
    <xf numFmtId="49" fontId="87" fillId="0" borderId="0" xfId="0" applyNumberFormat="1" applyFont="1" applyFill="1"/>
    <xf numFmtId="49" fontId="84" fillId="0" borderId="0" xfId="0" applyNumberFormat="1" applyFont="1" applyFill="1"/>
    <xf numFmtId="0" fontId="86" fillId="0" borderId="6" xfId="2082" applyFont="1" applyFill="1" applyBorder="1" applyAlignment="1">
      <alignment horizontal="center" vertical="center"/>
    </xf>
    <xf numFmtId="0" fontId="86" fillId="0" borderId="62" xfId="2082" applyFont="1" applyFill="1" applyBorder="1" applyAlignment="1">
      <alignment horizontal="center" vertical="center"/>
    </xf>
    <xf numFmtId="0" fontId="84" fillId="0" borderId="0" xfId="2079" applyFont="1" applyFill="1" applyAlignment="1"/>
    <xf numFmtId="0" fontId="86" fillId="0" borderId="0" xfId="2079" applyFont="1" applyFill="1" applyAlignment="1"/>
    <xf numFmtId="0" fontId="86" fillId="0" borderId="0" xfId="2079" applyFont="1" applyFill="1" applyAlignment="1">
      <alignment shrinkToFit="1"/>
    </xf>
    <xf numFmtId="0" fontId="86" fillId="0" borderId="0" xfId="2079" applyFont="1" applyFill="1" applyAlignment="1">
      <alignment horizontal="left"/>
    </xf>
    <xf numFmtId="0" fontId="86" fillId="0" borderId="0" xfId="2079" applyFont="1" applyFill="1" applyAlignment="1">
      <alignment horizontal="center"/>
    </xf>
    <xf numFmtId="41" fontId="86" fillId="0" borderId="0" xfId="1301" applyFont="1" applyFill="1" applyAlignment="1">
      <alignment horizontal="left"/>
    </xf>
    <xf numFmtId="41" fontId="0" fillId="0" borderId="0" xfId="0" applyNumberFormat="1" applyFill="1"/>
    <xf numFmtId="10" fontId="86" fillId="0" borderId="0" xfId="962" applyNumberFormat="1" applyFont="1" applyFill="1" applyAlignment="1">
      <alignment horizontal="left"/>
    </xf>
    <xf numFmtId="177" fontId="0" fillId="0" borderId="0" xfId="0" applyNumberFormat="1" applyFill="1"/>
    <xf numFmtId="178" fontId="0" fillId="0" borderId="0" xfId="0" applyNumberFormat="1" applyFill="1"/>
    <xf numFmtId="9" fontId="0" fillId="0" borderId="0" xfId="0" applyNumberFormat="1" applyFill="1"/>
    <xf numFmtId="49" fontId="86" fillId="28" borderId="6" xfId="0" applyNumberFormat="1" applyFont="1" applyFill="1" applyBorder="1" applyAlignment="1">
      <alignment horizontal="center" vertical="center"/>
    </xf>
    <xf numFmtId="0" fontId="69" fillId="26" borderId="93" xfId="0" applyFont="1" applyFill="1" applyBorder="1" applyAlignment="1">
      <alignment horizontal="center" vertical="center"/>
    </xf>
    <xf numFmtId="41" fontId="69" fillId="26" borderId="98" xfId="0" applyNumberFormat="1" applyFont="1" applyFill="1" applyBorder="1" applyAlignment="1">
      <alignment vertical="center"/>
    </xf>
    <xf numFmtId="0" fontId="86" fillId="0" borderId="0" xfId="2082" applyFont="1" applyFill="1" applyAlignment="1">
      <alignment horizontal="left"/>
    </xf>
    <xf numFmtId="0" fontId="81" fillId="27" borderId="63" xfId="2071" applyFont="1" applyFill="1" applyBorder="1" applyAlignment="1">
      <alignment horizontal="center" vertical="center"/>
    </xf>
    <xf numFmtId="0" fontId="81" fillId="27" borderId="8" xfId="2071" applyFont="1" applyFill="1" applyBorder="1" applyAlignment="1">
      <alignment horizontal="center" vertical="center"/>
    </xf>
    <xf numFmtId="0" fontId="81" fillId="27" borderId="56" xfId="2071" applyFont="1" applyFill="1" applyBorder="1" applyAlignment="1">
      <alignment horizontal="center" vertical="center"/>
    </xf>
    <xf numFmtId="0" fontId="81" fillId="27" borderId="48" xfId="2071" applyFont="1" applyFill="1" applyBorder="1" applyAlignment="1">
      <alignment horizontal="center" vertical="center"/>
    </xf>
    <xf numFmtId="0" fontId="81" fillId="27" borderId="64" xfId="2071" applyFont="1" applyFill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6" fillId="0" borderId="35" xfId="2082" applyFont="1" applyFill="1" applyBorder="1" applyAlignment="1">
      <alignment horizontal="center" vertical="center" wrapText="1"/>
    </xf>
    <xf numFmtId="0" fontId="86" fillId="0" borderId="4" xfId="2082" applyFont="1" applyFill="1" applyBorder="1" applyAlignment="1">
      <alignment horizontal="center" vertical="center" wrapText="1"/>
    </xf>
    <xf numFmtId="0" fontId="86" fillId="0" borderId="41" xfId="2082" applyFont="1" applyFill="1" applyBorder="1" applyAlignment="1">
      <alignment horizontal="center" vertical="center" wrapText="1"/>
    </xf>
    <xf numFmtId="0" fontId="86" fillId="0" borderId="35" xfId="2082" applyFont="1" applyFill="1" applyBorder="1" applyAlignment="1">
      <alignment horizontal="center" vertical="center"/>
    </xf>
    <xf numFmtId="0" fontId="86" fillId="0" borderId="4" xfId="2082" applyFont="1" applyFill="1" applyBorder="1" applyAlignment="1">
      <alignment horizontal="center" vertical="center"/>
    </xf>
    <xf numFmtId="0" fontId="86" fillId="0" borderId="41" xfId="2082" applyFont="1" applyFill="1" applyBorder="1" applyAlignment="1">
      <alignment horizontal="center" vertical="center"/>
    </xf>
    <xf numFmtId="0" fontId="88" fillId="0" borderId="0" xfId="0" applyFont="1" applyFill="1" applyAlignment="1">
      <alignment horizontal="center"/>
    </xf>
    <xf numFmtId="0" fontId="84" fillId="0" borderId="0" xfId="0" applyFont="1" applyFill="1" applyAlignment="1"/>
    <xf numFmtId="49" fontId="86" fillId="28" borderId="35" xfId="0" applyNumberFormat="1" applyFont="1" applyFill="1" applyBorder="1" applyAlignment="1">
      <alignment horizontal="center" vertical="center"/>
    </xf>
    <xf numFmtId="49" fontId="86" fillId="28" borderId="4" xfId="0" applyNumberFormat="1" applyFont="1" applyFill="1" applyBorder="1" applyAlignment="1">
      <alignment horizontal="center" vertical="center"/>
    </xf>
    <xf numFmtId="49" fontId="86" fillId="28" borderId="41" xfId="0" applyNumberFormat="1" applyFont="1" applyFill="1" applyBorder="1" applyAlignment="1">
      <alignment horizontal="center" vertical="center"/>
    </xf>
    <xf numFmtId="199" fontId="86" fillId="0" borderId="35" xfId="2082" applyNumberFormat="1" applyFont="1" applyFill="1" applyBorder="1" applyAlignment="1">
      <alignment horizontal="center" vertical="center"/>
    </xf>
    <xf numFmtId="199" fontId="86" fillId="0" borderId="4" xfId="2082" applyNumberFormat="1" applyFont="1" applyFill="1" applyBorder="1" applyAlignment="1">
      <alignment horizontal="center" vertical="center"/>
    </xf>
    <xf numFmtId="199" fontId="86" fillId="0" borderId="41" xfId="2082" applyNumberFormat="1" applyFont="1" applyFill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66" fillId="26" borderId="30" xfId="0" applyFont="1" applyFill="1" applyBorder="1" applyAlignment="1">
      <alignment horizontal="center" vertical="center"/>
    </xf>
    <xf numFmtId="0" fontId="66" fillId="26" borderId="37" xfId="0" applyFont="1" applyFill="1" applyBorder="1" applyAlignment="1">
      <alignment horizontal="center" vertical="center"/>
    </xf>
    <xf numFmtId="0" fontId="67" fillId="0" borderId="66" xfId="0" applyFont="1" applyBorder="1" applyAlignment="1">
      <alignment horizontal="center" vertical="center"/>
    </xf>
    <xf numFmtId="0" fontId="67" fillId="0" borderId="4" xfId="0" applyFont="1" applyBorder="1" applyAlignment="1">
      <alignment horizontal="center" vertical="center"/>
    </xf>
    <xf numFmtId="0" fontId="67" fillId="0" borderId="41" xfId="0" applyFont="1" applyBorder="1" applyAlignment="1">
      <alignment horizontal="center" vertical="center"/>
    </xf>
    <xf numFmtId="0" fontId="66" fillId="26" borderId="67" xfId="0" applyFont="1" applyFill="1" applyBorder="1" applyAlignment="1">
      <alignment horizontal="center" vertical="center"/>
    </xf>
    <xf numFmtId="0" fontId="66" fillId="26" borderId="68" xfId="0" applyFont="1" applyFill="1" applyBorder="1" applyAlignment="1">
      <alignment horizontal="center" vertical="center"/>
    </xf>
    <xf numFmtId="0" fontId="66" fillId="26" borderId="43" xfId="0" applyFont="1" applyFill="1" applyBorder="1" applyAlignment="1">
      <alignment horizontal="center" vertical="center"/>
    </xf>
    <xf numFmtId="0" fontId="66" fillId="26" borderId="35" xfId="0" applyFont="1" applyFill="1" applyBorder="1" applyAlignment="1">
      <alignment horizontal="center" vertical="center"/>
    </xf>
    <xf numFmtId="0" fontId="66" fillId="26" borderId="41" xfId="0" applyFont="1" applyFill="1" applyBorder="1" applyAlignment="1">
      <alignment horizontal="center" vertical="center"/>
    </xf>
    <xf numFmtId="0" fontId="67" fillId="0" borderId="33" xfId="0" applyFont="1" applyBorder="1" applyAlignment="1">
      <alignment horizontal="center" vertical="center"/>
    </xf>
    <xf numFmtId="0" fontId="67" fillId="0" borderId="39" xfId="0" applyFont="1" applyBorder="1" applyAlignment="1">
      <alignment horizontal="center" vertical="center"/>
    </xf>
    <xf numFmtId="0" fontId="67" fillId="0" borderId="69" xfId="0" applyFont="1" applyBorder="1" applyAlignment="1">
      <alignment horizontal="center" vertical="center"/>
    </xf>
    <xf numFmtId="0" fontId="67" fillId="0" borderId="70" xfId="0" applyFont="1" applyBorder="1" applyAlignment="1">
      <alignment horizontal="center" vertical="center"/>
    </xf>
    <xf numFmtId="0" fontId="67" fillId="0" borderId="71" xfId="0" applyFont="1" applyBorder="1" applyAlignment="1">
      <alignment horizontal="center" vertical="center"/>
    </xf>
    <xf numFmtId="0" fontId="67" fillId="0" borderId="69" xfId="0" applyFont="1" applyBorder="1" applyAlignment="1">
      <alignment horizontal="center" vertical="center" wrapText="1"/>
    </xf>
    <xf numFmtId="0" fontId="67" fillId="0" borderId="70" xfId="0" applyFont="1" applyBorder="1" applyAlignment="1">
      <alignment horizontal="center" vertical="center" wrapText="1"/>
    </xf>
    <xf numFmtId="0" fontId="67" fillId="0" borderId="71" xfId="0" applyFont="1" applyBorder="1" applyAlignment="1">
      <alignment horizontal="center" vertical="center" wrapText="1"/>
    </xf>
    <xf numFmtId="0" fontId="67" fillId="0" borderId="62" xfId="0" applyFont="1" applyBorder="1" applyAlignment="1">
      <alignment horizontal="center" vertical="center" wrapText="1"/>
    </xf>
    <xf numFmtId="0" fontId="67" fillId="0" borderId="72" xfId="0" applyFont="1" applyBorder="1" applyAlignment="1">
      <alignment horizontal="center" vertical="center" wrapText="1"/>
    </xf>
    <xf numFmtId="0" fontId="67" fillId="0" borderId="73" xfId="0" applyFont="1" applyBorder="1" applyAlignment="1">
      <alignment horizontal="center" vertical="center" wrapText="1"/>
    </xf>
    <xf numFmtId="0" fontId="67" fillId="0" borderId="35" xfId="0" applyFont="1" applyBorder="1" applyAlignment="1">
      <alignment horizontal="center" vertical="center"/>
    </xf>
    <xf numFmtId="0" fontId="67" fillId="0" borderId="65" xfId="0" applyFont="1" applyBorder="1" applyAlignment="1">
      <alignment horizontal="center" vertical="center"/>
    </xf>
    <xf numFmtId="0" fontId="67" fillId="0" borderId="42" xfId="0" applyFont="1" applyBorder="1" applyAlignment="1">
      <alignment horizontal="center" vertical="center"/>
    </xf>
    <xf numFmtId="0" fontId="67" fillId="0" borderId="36" xfId="0" applyFont="1" applyBorder="1" applyAlignment="1">
      <alignment horizontal="center" vertical="center"/>
    </xf>
    <xf numFmtId="0" fontId="67" fillId="0" borderId="38" xfId="0" applyFont="1" applyBorder="1" applyAlignment="1">
      <alignment horizontal="center" vertical="center"/>
    </xf>
    <xf numFmtId="0" fontId="69" fillId="26" borderId="67" xfId="0" applyFont="1" applyFill="1" applyBorder="1" applyAlignment="1">
      <alignment horizontal="center" vertical="center"/>
    </xf>
    <xf numFmtId="0" fontId="69" fillId="26" borderId="68" xfId="0" applyFont="1" applyFill="1" applyBorder="1" applyAlignment="1">
      <alignment horizontal="center" vertical="center"/>
    </xf>
    <xf numFmtId="0" fontId="69" fillId="26" borderId="43" xfId="0" applyFont="1" applyFill="1" applyBorder="1" applyAlignment="1">
      <alignment horizontal="center" vertical="center"/>
    </xf>
    <xf numFmtId="0" fontId="68" fillId="26" borderId="35" xfId="0" applyFont="1" applyFill="1" applyBorder="1" applyAlignment="1">
      <alignment horizontal="center" vertical="center"/>
    </xf>
    <xf numFmtId="0" fontId="68" fillId="26" borderId="41" xfId="0" applyFont="1" applyFill="1" applyBorder="1" applyAlignment="1">
      <alignment horizontal="center" vertical="center"/>
    </xf>
    <xf numFmtId="0" fontId="68" fillId="26" borderId="66" xfId="0" applyFont="1" applyFill="1" applyBorder="1" applyAlignment="1">
      <alignment horizontal="center" vertical="center"/>
    </xf>
    <xf numFmtId="0" fontId="68" fillId="26" borderId="4" xfId="0" applyFont="1" applyFill="1" applyBorder="1" applyAlignment="1">
      <alignment horizontal="center" vertical="center"/>
    </xf>
    <xf numFmtId="0" fontId="68" fillId="22" borderId="76" xfId="0" applyFont="1" applyFill="1" applyBorder="1" applyAlignment="1">
      <alignment horizontal="center" vertical="center" wrapText="1"/>
    </xf>
    <xf numFmtId="0" fontId="68" fillId="22" borderId="77" xfId="0" applyFont="1" applyFill="1" applyBorder="1" applyAlignment="1">
      <alignment horizontal="center" vertical="center" wrapText="1"/>
    </xf>
    <xf numFmtId="0" fontId="68" fillId="22" borderId="78" xfId="0" applyFont="1" applyFill="1" applyBorder="1" applyAlignment="1">
      <alignment horizontal="center" vertical="center" wrapText="1"/>
    </xf>
    <xf numFmtId="42" fontId="69" fillId="26" borderId="35" xfId="2061" applyFont="1" applyFill="1" applyBorder="1" applyAlignment="1">
      <alignment horizontal="center" vertical="center"/>
    </xf>
    <xf numFmtId="42" fontId="69" fillId="26" borderId="41" xfId="2061" applyFont="1" applyFill="1" applyBorder="1" applyAlignment="1">
      <alignment horizontal="center" vertical="center"/>
    </xf>
    <xf numFmtId="0" fontId="68" fillId="0" borderId="74" xfId="0" applyFont="1" applyBorder="1" applyAlignment="1">
      <alignment horizontal="center" vertical="center" wrapText="1"/>
    </xf>
    <xf numFmtId="0" fontId="68" fillId="0" borderId="72" xfId="0" applyFont="1" applyBorder="1" applyAlignment="1">
      <alignment horizontal="center" vertical="center" wrapText="1"/>
    </xf>
    <xf numFmtId="0" fontId="68" fillId="0" borderId="73" xfId="0" applyFont="1" applyBorder="1" applyAlignment="1">
      <alignment horizontal="center" vertical="center" wrapText="1"/>
    </xf>
    <xf numFmtId="0" fontId="68" fillId="22" borderId="62" xfId="0" applyFont="1" applyFill="1" applyBorder="1" applyAlignment="1">
      <alignment horizontal="center" vertical="center" wrapText="1"/>
    </xf>
    <xf numFmtId="0" fontId="68" fillId="22" borderId="72" xfId="0" applyFont="1" applyFill="1" applyBorder="1" applyAlignment="1">
      <alignment horizontal="center" vertical="center" wrapText="1"/>
    </xf>
    <xf numFmtId="0" fontId="68" fillId="22" borderId="73" xfId="0" applyFont="1" applyFill="1" applyBorder="1" applyAlignment="1">
      <alignment horizontal="center" vertical="center" wrapText="1"/>
    </xf>
    <xf numFmtId="0" fontId="68" fillId="22" borderId="75" xfId="0" applyFont="1" applyFill="1" applyBorder="1" applyAlignment="1">
      <alignment horizontal="center" vertical="center" wrapText="1"/>
    </xf>
    <xf numFmtId="0" fontId="78" fillId="27" borderId="69" xfId="2071" applyFont="1" applyFill="1" applyBorder="1" applyAlignment="1">
      <alignment horizontal="center" vertical="center"/>
    </xf>
    <xf numFmtId="0" fontId="78" fillId="27" borderId="70" xfId="2071" applyFont="1" applyFill="1" applyBorder="1" applyAlignment="1">
      <alignment horizontal="center" vertical="center"/>
    </xf>
    <xf numFmtId="0" fontId="78" fillId="27" borderId="71" xfId="2071" applyFont="1" applyFill="1" applyBorder="1" applyAlignment="1">
      <alignment horizontal="center" vertical="center"/>
    </xf>
    <xf numFmtId="0" fontId="78" fillId="27" borderId="16" xfId="2071" applyFont="1" applyFill="1" applyBorder="1" applyAlignment="1">
      <alignment horizontal="center" vertical="center" wrapText="1"/>
    </xf>
    <xf numFmtId="0" fontId="78" fillId="27" borderId="87" xfId="2071" applyFont="1" applyFill="1" applyBorder="1" applyAlignment="1">
      <alignment horizontal="center" vertical="center"/>
    </xf>
    <xf numFmtId="0" fontId="78" fillId="27" borderId="86" xfId="2071" applyFont="1" applyFill="1" applyBorder="1" applyAlignment="1">
      <alignment horizontal="center" vertical="center" wrapText="1"/>
    </xf>
    <xf numFmtId="0" fontId="91" fillId="27" borderId="16" xfId="2071" applyFont="1" applyFill="1" applyBorder="1" applyAlignment="1">
      <alignment horizontal="center" vertical="center" wrapText="1"/>
    </xf>
    <xf numFmtId="0" fontId="78" fillId="26" borderId="27" xfId="2071" applyFont="1" applyFill="1" applyBorder="1" applyAlignment="1">
      <alignment horizontal="center" vertical="center"/>
    </xf>
    <xf numFmtId="0" fontId="78" fillId="26" borderId="29" xfId="2071" applyFont="1" applyFill="1" applyBorder="1" applyAlignment="1">
      <alignment horizontal="center" vertical="center"/>
    </xf>
    <xf numFmtId="0" fontId="78" fillId="26" borderId="85" xfId="2071" applyFont="1" applyFill="1" applyBorder="1" applyAlignment="1">
      <alignment horizontal="center" vertical="center"/>
    </xf>
    <xf numFmtId="0" fontId="78" fillId="26" borderId="43" xfId="2071" applyFont="1" applyFill="1" applyBorder="1" applyAlignment="1">
      <alignment horizontal="center" vertical="center"/>
    </xf>
    <xf numFmtId="0" fontId="78" fillId="26" borderId="6" xfId="2071" applyFont="1" applyFill="1" applyBorder="1" applyAlignment="1">
      <alignment horizontal="center" vertical="center"/>
    </xf>
    <xf numFmtId="0" fontId="78" fillId="26" borderId="41" xfId="2071" applyFont="1" applyFill="1" applyBorder="1" applyAlignment="1">
      <alignment horizontal="center" vertical="center"/>
    </xf>
    <xf numFmtId="0" fontId="78" fillId="26" borderId="35" xfId="2071" applyFont="1" applyFill="1" applyBorder="1" applyAlignment="1">
      <alignment horizontal="center" vertical="center"/>
    </xf>
    <xf numFmtId="0" fontId="78" fillId="26" borderId="4" xfId="2071" applyFont="1" applyFill="1" applyBorder="1" applyAlignment="1">
      <alignment horizontal="center" vertical="center"/>
    </xf>
    <xf numFmtId="0" fontId="78" fillId="26" borderId="83" xfId="2071" applyFont="1" applyFill="1" applyBorder="1" applyAlignment="1">
      <alignment horizontal="center" vertical="center"/>
    </xf>
    <xf numFmtId="0" fontId="78" fillId="26" borderId="84" xfId="2071" applyFont="1" applyFill="1" applyBorder="1" applyAlignment="1">
      <alignment horizontal="center" vertical="center"/>
    </xf>
    <xf numFmtId="0" fontId="89" fillId="0" borderId="88" xfId="2071" applyFont="1" applyFill="1" applyBorder="1" applyAlignment="1">
      <alignment horizontal="center" vertical="center"/>
    </xf>
    <xf numFmtId="0" fontId="90" fillId="26" borderId="79" xfId="2071" applyFont="1" applyFill="1" applyBorder="1" applyAlignment="1">
      <alignment horizontal="center" vertical="center"/>
    </xf>
    <xf numFmtId="0" fontId="90" fillId="26" borderId="37" xfId="2071" applyFont="1" applyFill="1" applyBorder="1" applyAlignment="1">
      <alignment horizontal="center" vertical="center"/>
    </xf>
    <xf numFmtId="0" fontId="90" fillId="26" borderId="30" xfId="2071" applyFont="1" applyFill="1" applyBorder="1" applyAlignment="1">
      <alignment horizontal="center" vertical="center"/>
    </xf>
    <xf numFmtId="0" fontId="90" fillId="26" borderId="26" xfId="2071" applyFont="1" applyFill="1" applyBorder="1" applyAlignment="1">
      <alignment horizontal="center" vertical="center"/>
    </xf>
    <xf numFmtId="0" fontId="78" fillId="26" borderId="80" xfId="2071" applyFont="1" applyFill="1" applyBorder="1" applyAlignment="1">
      <alignment horizontal="center" vertical="center"/>
    </xf>
    <xf numFmtId="0" fontId="78" fillId="26" borderId="81" xfId="2071" applyFont="1" applyFill="1" applyBorder="1" applyAlignment="1">
      <alignment horizontal="center" vertical="center"/>
    </xf>
    <xf numFmtId="0" fontId="78" fillId="26" borderId="82" xfId="2071" applyFont="1" applyFill="1" applyBorder="1" applyAlignment="1">
      <alignment horizontal="center" vertical="center"/>
    </xf>
  </cellXfs>
  <cellStyles count="2115">
    <cellStyle name="??&amp;O?&amp;H?_x0008__x000f__x0007_?_x0007__x0001__x0001_" xfId="1"/>
    <cellStyle name="??&amp;O?&amp;H?_x0008_??_x0007__x0001__x0001_" xfId="2"/>
    <cellStyle name="¤@?e_TEST-1 " xfId="3"/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20% - 강조색1 2" xfId="10"/>
    <cellStyle name="20% - 강조색1 3" xfId="11"/>
    <cellStyle name="20% - 강조색1 4" xfId="12"/>
    <cellStyle name="20% - 강조색1 5" xfId="13"/>
    <cellStyle name="20% - 강조색1 6" xfId="14"/>
    <cellStyle name="20% - 강조색1 7" xfId="15"/>
    <cellStyle name="20% - 강조색1 8" xfId="16"/>
    <cellStyle name="20% - 강조색1 8 2" xfId="17"/>
    <cellStyle name="20% - 강조색1 8_이천설봉2차전기공정표(미반영)" xfId="18"/>
    <cellStyle name="20% - 강조색1 9" xfId="19"/>
    <cellStyle name="20% - 강조색1 9 2" xfId="20"/>
    <cellStyle name="20% - 강조색1 9_이천설봉2차전기공정표(미반영)" xfId="21"/>
    <cellStyle name="20% - 강조색2 2" xfId="22"/>
    <cellStyle name="20% - 강조색2 3" xfId="23"/>
    <cellStyle name="20% - 강조색2 4" xfId="24"/>
    <cellStyle name="20% - 강조색2 5" xfId="25"/>
    <cellStyle name="20% - 강조색2 6" xfId="26"/>
    <cellStyle name="20% - 강조색2 7" xfId="27"/>
    <cellStyle name="20% - 강조색2 8" xfId="28"/>
    <cellStyle name="20% - 강조색2 8 2" xfId="29"/>
    <cellStyle name="20% - 강조색2 8_이천설봉2차전기공정표(미반영)" xfId="30"/>
    <cellStyle name="20% - 강조색2 9" xfId="31"/>
    <cellStyle name="20% - 강조색2 9 2" xfId="32"/>
    <cellStyle name="20% - 강조색2 9_이천설봉2차전기공정표(미반영)" xfId="33"/>
    <cellStyle name="20% - 강조색3 2" xfId="34"/>
    <cellStyle name="20% - 강조색3 3" xfId="35"/>
    <cellStyle name="20% - 강조색3 4" xfId="36"/>
    <cellStyle name="20% - 강조색3 5" xfId="37"/>
    <cellStyle name="20% - 강조색3 6" xfId="38"/>
    <cellStyle name="20% - 강조색3 7" xfId="39"/>
    <cellStyle name="20% - 강조색3 8" xfId="40"/>
    <cellStyle name="20% - 강조색3 8 2" xfId="41"/>
    <cellStyle name="20% - 강조색3 8_이천설봉2차전기공정표(미반영)" xfId="42"/>
    <cellStyle name="20% - 강조색3 9" xfId="43"/>
    <cellStyle name="20% - 강조색3 9 2" xfId="44"/>
    <cellStyle name="20% - 강조색3 9_이천설봉2차전기공정표(미반영)" xfId="45"/>
    <cellStyle name="20% - 강조색4 2" xfId="46"/>
    <cellStyle name="20% - 강조색4 3" xfId="47"/>
    <cellStyle name="20% - 강조색4 4" xfId="48"/>
    <cellStyle name="20% - 강조색4 5" xfId="49"/>
    <cellStyle name="20% - 강조색4 6" xfId="50"/>
    <cellStyle name="20% - 강조색4 7" xfId="51"/>
    <cellStyle name="20% - 강조색4 8" xfId="52"/>
    <cellStyle name="20% - 강조색4 8 2" xfId="53"/>
    <cellStyle name="20% - 강조색4 8_이천설봉2차전기공정표(미반영)" xfId="54"/>
    <cellStyle name="20% - 강조색4 9" xfId="55"/>
    <cellStyle name="20% - 강조색4 9 2" xfId="56"/>
    <cellStyle name="20% - 강조색4 9_이천설봉2차전기공정표(미반영)" xfId="57"/>
    <cellStyle name="20% - 강조색5 2" xfId="58"/>
    <cellStyle name="20% - 강조색5 3" xfId="59"/>
    <cellStyle name="20% - 강조색5 4" xfId="60"/>
    <cellStyle name="20% - 강조색5 5" xfId="61"/>
    <cellStyle name="20% - 강조색5 6" xfId="62"/>
    <cellStyle name="20% - 강조색5 7" xfId="63"/>
    <cellStyle name="20% - 강조색5 8" xfId="64"/>
    <cellStyle name="20% - 강조색5 8 2" xfId="65"/>
    <cellStyle name="20% - 강조색5 8_이천설봉2차전기공정표(미반영)" xfId="66"/>
    <cellStyle name="20% - 강조색5 9" xfId="67"/>
    <cellStyle name="20% - 강조색5 9 2" xfId="68"/>
    <cellStyle name="20% - 강조색5 9_이천설봉2차전기공정표(미반영)" xfId="69"/>
    <cellStyle name="20% - 강조색6 2" xfId="70"/>
    <cellStyle name="20% - 강조색6 3" xfId="71"/>
    <cellStyle name="20% - 강조색6 4" xfId="72"/>
    <cellStyle name="20% - 강조색6 5" xfId="73"/>
    <cellStyle name="20% - 강조색6 6" xfId="74"/>
    <cellStyle name="20% - 강조색6 7" xfId="75"/>
    <cellStyle name="20% - 강조색6 8" xfId="76"/>
    <cellStyle name="20% - 강조색6 8 2" xfId="77"/>
    <cellStyle name="20% - 강조색6 8_이천설봉2차전기공정표(미반영)" xfId="78"/>
    <cellStyle name="20% - 강조색6 9" xfId="79"/>
    <cellStyle name="20% - 강조색6 9 2" xfId="80"/>
    <cellStyle name="20% - 강조색6 9_이천설봉2차전기공정표(미반영)" xfId="81"/>
    <cellStyle name="40% - Accent1" xfId="82"/>
    <cellStyle name="40% - Accent2" xfId="83"/>
    <cellStyle name="40% - Accent3" xfId="84"/>
    <cellStyle name="40% - Accent4" xfId="85"/>
    <cellStyle name="40% - Accent5" xfId="86"/>
    <cellStyle name="40% - Accent6" xfId="87"/>
    <cellStyle name="40% - 강조색1 2" xfId="88"/>
    <cellStyle name="40% - 강조색1 3" xfId="89"/>
    <cellStyle name="40% - 강조색1 4" xfId="90"/>
    <cellStyle name="40% - 강조색1 5" xfId="91"/>
    <cellStyle name="40% - 강조색1 6" xfId="92"/>
    <cellStyle name="40% - 강조색1 7" xfId="93"/>
    <cellStyle name="40% - 강조색1 8" xfId="94"/>
    <cellStyle name="40% - 강조색1 8 2" xfId="95"/>
    <cellStyle name="40% - 강조색1 8_이천설봉2차전기공정표(미반영)" xfId="96"/>
    <cellStyle name="40% - 강조색1 9" xfId="97"/>
    <cellStyle name="40% - 강조색1 9 2" xfId="98"/>
    <cellStyle name="40% - 강조색1 9_이천설봉2차전기공정표(미반영)" xfId="99"/>
    <cellStyle name="40% - 강조색2 2" xfId="100"/>
    <cellStyle name="40% - 강조색2 3" xfId="101"/>
    <cellStyle name="40% - 강조색2 4" xfId="102"/>
    <cellStyle name="40% - 강조색2 5" xfId="103"/>
    <cellStyle name="40% - 강조색2 6" xfId="104"/>
    <cellStyle name="40% - 강조색2 7" xfId="105"/>
    <cellStyle name="40% - 강조색2 8" xfId="106"/>
    <cellStyle name="40% - 강조색2 8 2" xfId="107"/>
    <cellStyle name="40% - 강조색2 8_이천설봉2차전기공정표(미반영)" xfId="108"/>
    <cellStyle name="40% - 강조색2 9" xfId="109"/>
    <cellStyle name="40% - 강조색2 9 2" xfId="110"/>
    <cellStyle name="40% - 강조색2 9_이천설봉2차전기공정표(미반영)" xfId="111"/>
    <cellStyle name="40% - 강조색3 2" xfId="112"/>
    <cellStyle name="40% - 강조색3 3" xfId="113"/>
    <cellStyle name="40% - 강조색3 4" xfId="114"/>
    <cellStyle name="40% - 강조색3 5" xfId="115"/>
    <cellStyle name="40% - 강조색3 6" xfId="116"/>
    <cellStyle name="40% - 강조색3 7" xfId="117"/>
    <cellStyle name="40% - 강조색3 8" xfId="118"/>
    <cellStyle name="40% - 강조색3 8 2" xfId="119"/>
    <cellStyle name="40% - 강조색3 8_이천설봉2차전기공정표(미반영)" xfId="120"/>
    <cellStyle name="40% - 강조색3 9" xfId="121"/>
    <cellStyle name="40% - 강조색3 9 2" xfId="122"/>
    <cellStyle name="40% - 강조색3 9_이천설봉2차전기공정표(미반영)" xfId="123"/>
    <cellStyle name="40% - 강조색4 2" xfId="124"/>
    <cellStyle name="40% - 강조색4 3" xfId="125"/>
    <cellStyle name="40% - 강조색4 4" xfId="126"/>
    <cellStyle name="40% - 강조색4 5" xfId="127"/>
    <cellStyle name="40% - 강조색4 6" xfId="128"/>
    <cellStyle name="40% - 강조색4 7" xfId="129"/>
    <cellStyle name="40% - 강조색4 8" xfId="130"/>
    <cellStyle name="40% - 강조색4 8 2" xfId="131"/>
    <cellStyle name="40% - 강조색4 8_이천설봉2차전기공정표(미반영)" xfId="132"/>
    <cellStyle name="40% - 강조색4 9" xfId="133"/>
    <cellStyle name="40% - 강조색4 9 2" xfId="134"/>
    <cellStyle name="40% - 강조색4 9_이천설봉2차전기공정표(미반영)" xfId="135"/>
    <cellStyle name="40% - 강조색5 2" xfId="136"/>
    <cellStyle name="40% - 강조색5 3" xfId="137"/>
    <cellStyle name="40% - 강조색5 4" xfId="138"/>
    <cellStyle name="40% - 강조색5 5" xfId="139"/>
    <cellStyle name="40% - 강조색5 6" xfId="140"/>
    <cellStyle name="40% - 강조색5 7" xfId="141"/>
    <cellStyle name="40% - 강조색5 8" xfId="142"/>
    <cellStyle name="40% - 강조색5 8 2" xfId="143"/>
    <cellStyle name="40% - 강조색5 8_이천설봉2차전기공정표(미반영)" xfId="144"/>
    <cellStyle name="40% - 강조색5 9" xfId="145"/>
    <cellStyle name="40% - 강조색5 9 2" xfId="146"/>
    <cellStyle name="40% - 강조색5 9_이천설봉2차전기공정표(미반영)" xfId="147"/>
    <cellStyle name="40% - 강조색6 2" xfId="148"/>
    <cellStyle name="40% - 강조색6 3" xfId="149"/>
    <cellStyle name="40% - 강조색6 4" xfId="150"/>
    <cellStyle name="40% - 강조색6 5" xfId="151"/>
    <cellStyle name="40% - 강조색6 6" xfId="152"/>
    <cellStyle name="40% - 강조색6 7" xfId="153"/>
    <cellStyle name="40% - 강조색6 8" xfId="154"/>
    <cellStyle name="40% - 강조색6 8 2" xfId="155"/>
    <cellStyle name="40% - 강조색6 8_이천설봉2차전기공정표(미반영)" xfId="156"/>
    <cellStyle name="40% - 강조색6 9" xfId="157"/>
    <cellStyle name="40% - 강조색6 9 2" xfId="158"/>
    <cellStyle name="40% - 강조색6 9_이천설봉2차전기공정표(미반영)" xfId="159"/>
    <cellStyle name="60% - Accent1" xfId="160"/>
    <cellStyle name="60% - Accent2" xfId="161"/>
    <cellStyle name="60% - Accent3" xfId="162"/>
    <cellStyle name="60% - Accent4" xfId="163"/>
    <cellStyle name="60% - Accent5" xfId="164"/>
    <cellStyle name="60% - Accent6" xfId="165"/>
    <cellStyle name="60% - 강조색1 2" xfId="166"/>
    <cellStyle name="60% - 강조색1 3" xfId="167"/>
    <cellStyle name="60% - 강조색1 4" xfId="168"/>
    <cellStyle name="60% - 강조색1 5" xfId="169"/>
    <cellStyle name="60% - 강조색1 6" xfId="170"/>
    <cellStyle name="60% - 강조색1 7" xfId="171"/>
    <cellStyle name="60% - 강조색1 8" xfId="172"/>
    <cellStyle name="60% - 강조색1 8 2" xfId="173"/>
    <cellStyle name="60% - 강조색1 9" xfId="174"/>
    <cellStyle name="60% - 강조색1 9 2" xfId="175"/>
    <cellStyle name="60% - 강조색2 2" xfId="176"/>
    <cellStyle name="60% - 강조색2 3" xfId="177"/>
    <cellStyle name="60% - 강조색2 4" xfId="178"/>
    <cellStyle name="60% - 강조색2 5" xfId="179"/>
    <cellStyle name="60% - 강조색2 6" xfId="180"/>
    <cellStyle name="60% - 강조색2 7" xfId="181"/>
    <cellStyle name="60% - 강조색2 8" xfId="182"/>
    <cellStyle name="60% - 강조색2 8 2" xfId="183"/>
    <cellStyle name="60% - 강조색2 9" xfId="184"/>
    <cellStyle name="60% - 강조색2 9 2" xfId="185"/>
    <cellStyle name="60% - 강조색3 2" xfId="186"/>
    <cellStyle name="60% - 강조색3 3" xfId="187"/>
    <cellStyle name="60% - 강조색3 4" xfId="188"/>
    <cellStyle name="60% - 강조색3 5" xfId="189"/>
    <cellStyle name="60% - 강조색3 6" xfId="190"/>
    <cellStyle name="60% - 강조색3 7" xfId="191"/>
    <cellStyle name="60% - 강조색3 8" xfId="192"/>
    <cellStyle name="60% - 강조색3 8 2" xfId="193"/>
    <cellStyle name="60% - 강조색3 9" xfId="194"/>
    <cellStyle name="60% - 강조색3 9 2" xfId="195"/>
    <cellStyle name="60% - 강조색4 2" xfId="196"/>
    <cellStyle name="60% - 강조색4 3" xfId="197"/>
    <cellStyle name="60% - 강조색4 4" xfId="198"/>
    <cellStyle name="60% - 강조색4 5" xfId="199"/>
    <cellStyle name="60% - 강조색4 6" xfId="200"/>
    <cellStyle name="60% - 강조색4 7" xfId="201"/>
    <cellStyle name="60% - 강조색4 8" xfId="202"/>
    <cellStyle name="60% - 강조색4 8 2" xfId="203"/>
    <cellStyle name="60% - 강조색4 9" xfId="204"/>
    <cellStyle name="60% - 강조색4 9 2" xfId="205"/>
    <cellStyle name="60% - 강조색5 2" xfId="206"/>
    <cellStyle name="60% - 강조색5 3" xfId="207"/>
    <cellStyle name="60% - 강조색5 4" xfId="208"/>
    <cellStyle name="60% - 강조색5 5" xfId="209"/>
    <cellStyle name="60% - 강조색5 6" xfId="210"/>
    <cellStyle name="60% - 강조색5 7" xfId="211"/>
    <cellStyle name="60% - 강조색5 8" xfId="212"/>
    <cellStyle name="60% - 강조색5 8 2" xfId="213"/>
    <cellStyle name="60% - 강조색5 9" xfId="214"/>
    <cellStyle name="60% - 강조색5 9 2" xfId="215"/>
    <cellStyle name="60% - 강조색6 2" xfId="216"/>
    <cellStyle name="60% - 강조색6 3" xfId="217"/>
    <cellStyle name="60% - 강조색6 4" xfId="218"/>
    <cellStyle name="60% - 강조색6 5" xfId="219"/>
    <cellStyle name="60% - 강조색6 6" xfId="220"/>
    <cellStyle name="60% - 강조색6 7" xfId="221"/>
    <cellStyle name="60% - 강조색6 8" xfId="222"/>
    <cellStyle name="60% - 강조색6 8 2" xfId="223"/>
    <cellStyle name="60% - 강조색6 9" xfId="224"/>
    <cellStyle name="60% - 강조색6 9 2" xfId="225"/>
    <cellStyle name="A¨­￠￢￠O [0]_INQUIRY ￠?￥i¨u¡AAⓒ￢Aⓒª " xfId="226"/>
    <cellStyle name="A¨­￠￢￠O_INQUIRY ￠?￥i¨u¡AAⓒ￢Aⓒª " xfId="227"/>
    <cellStyle name="Accent1" xfId="228"/>
    <cellStyle name="Accent2" xfId="229"/>
    <cellStyle name="Accent3" xfId="230"/>
    <cellStyle name="Accent4" xfId="231"/>
    <cellStyle name="Accent5" xfId="232"/>
    <cellStyle name="Accent6" xfId="233"/>
    <cellStyle name="AeE­ [0]_AMT " xfId="234"/>
    <cellStyle name="AeE­_AMT " xfId="235"/>
    <cellStyle name="AeE¡ⓒ [0]_INQUIRY ￠?￥i¨u¡AAⓒ￢Aⓒª " xfId="236"/>
    <cellStyle name="AeE¡ⓒ_INQUIRY ￠?￥i¨u¡AAⓒ￢Aⓒª " xfId="237"/>
    <cellStyle name="ALIGNMENT" xfId="238"/>
    <cellStyle name="AÞ¸¶ [0]_AN°y(1.25) " xfId="239"/>
    <cellStyle name="ÄÞ¸¶_¼ö¼ö·á¿ä¾àÇ¥_수시상환오토론만기연장안-8-28" xfId="240"/>
    <cellStyle name="AÞ¸¶_AN°y(1.25) " xfId="241"/>
    <cellStyle name="Bad" xfId="242"/>
    <cellStyle name="C¡IA¨ª_¡ic¨u¡A¨￢I¨￢¡Æ AN¡Æe " xfId="243"/>
    <cellStyle name="C￥AØ_¿μ¾÷CoE² " xfId="244"/>
    <cellStyle name="Calculation" xfId="245"/>
    <cellStyle name="Calculation 10" xfId="246"/>
    <cellStyle name="Calculation 11" xfId="247"/>
    <cellStyle name="Calculation 12" xfId="248"/>
    <cellStyle name="Calculation 13" xfId="249"/>
    <cellStyle name="Calculation 14" xfId="250"/>
    <cellStyle name="Calculation 15" xfId="251"/>
    <cellStyle name="Calculation 16" xfId="252"/>
    <cellStyle name="Calculation 17" xfId="253"/>
    <cellStyle name="Calculation 18" xfId="254"/>
    <cellStyle name="Calculation 19" xfId="255"/>
    <cellStyle name="Calculation 2" xfId="256"/>
    <cellStyle name="Calculation 20" xfId="257"/>
    <cellStyle name="Calculation 21" xfId="258"/>
    <cellStyle name="Calculation 22" xfId="259"/>
    <cellStyle name="Calculation 3" xfId="260"/>
    <cellStyle name="Calculation 4" xfId="261"/>
    <cellStyle name="Calculation 5" xfId="262"/>
    <cellStyle name="Calculation 6" xfId="263"/>
    <cellStyle name="Calculation 7" xfId="264"/>
    <cellStyle name="Calculation 8" xfId="265"/>
    <cellStyle name="Calculation 9" xfId="266"/>
    <cellStyle name="category" xfId="267"/>
    <cellStyle name="Check Cell" xfId="268"/>
    <cellStyle name="Check Cell 10" xfId="269"/>
    <cellStyle name="Check Cell 11" xfId="270"/>
    <cellStyle name="Check Cell 12" xfId="271"/>
    <cellStyle name="Check Cell 13" xfId="272"/>
    <cellStyle name="Check Cell 14" xfId="273"/>
    <cellStyle name="Check Cell 15" xfId="274"/>
    <cellStyle name="Check Cell 16" xfId="275"/>
    <cellStyle name="Check Cell 17" xfId="276"/>
    <cellStyle name="Check Cell 18" xfId="277"/>
    <cellStyle name="Check Cell 19" xfId="278"/>
    <cellStyle name="Check Cell 2" xfId="279"/>
    <cellStyle name="Check Cell 20" xfId="280"/>
    <cellStyle name="Check Cell 21" xfId="281"/>
    <cellStyle name="Check Cell 22" xfId="282"/>
    <cellStyle name="Check Cell 23" xfId="283"/>
    <cellStyle name="Check Cell 24" xfId="284"/>
    <cellStyle name="Check Cell 25" xfId="285"/>
    <cellStyle name="Check Cell 26" xfId="286"/>
    <cellStyle name="Check Cell 27" xfId="287"/>
    <cellStyle name="Check Cell 28" xfId="288"/>
    <cellStyle name="Check Cell 29" xfId="289"/>
    <cellStyle name="Check Cell 3" xfId="290"/>
    <cellStyle name="Check Cell 30" xfId="291"/>
    <cellStyle name="Check Cell 31" xfId="292"/>
    <cellStyle name="Check Cell 4" xfId="293"/>
    <cellStyle name="Check Cell 5" xfId="294"/>
    <cellStyle name="Check Cell 6" xfId="295"/>
    <cellStyle name="Check Cell 7" xfId="296"/>
    <cellStyle name="Check Cell 8" xfId="297"/>
    <cellStyle name="Check Cell 9" xfId="298"/>
    <cellStyle name="Comma" xfId="299"/>
    <cellStyle name="Comma [0]_ SG&amp;A Bridge " xfId="300"/>
    <cellStyle name="comma zerodec" xfId="301"/>
    <cellStyle name="Comma_ SG&amp;A Bridge " xfId="302"/>
    <cellStyle name="Comma0" xfId="303"/>
    <cellStyle name="Curren" xfId="304"/>
    <cellStyle name="Curren?_x0012_퐀_x0017_?" xfId="305"/>
    <cellStyle name="Currency" xfId="306"/>
    <cellStyle name="Currency [0]_ SG&amp;A Bridge " xfId="307"/>
    <cellStyle name="Currency_ SG&amp;A Bridge " xfId="308"/>
    <cellStyle name="Currency0" xfId="309"/>
    <cellStyle name="Currency1" xfId="310"/>
    <cellStyle name="Date" xfId="311"/>
    <cellStyle name="Dollar (zero dec)" xfId="312"/>
    <cellStyle name="Explanatory Text" xfId="313"/>
    <cellStyle name="F3" xfId="314"/>
    <cellStyle name="F5" xfId="315"/>
    <cellStyle name="F6" xfId="316"/>
    <cellStyle name="F7" xfId="317"/>
    <cellStyle name="Fixed" xfId="318"/>
    <cellStyle name="Good" xfId="319"/>
    <cellStyle name="Grey" xfId="320"/>
    <cellStyle name="HEADER" xfId="321"/>
    <cellStyle name="Header1" xfId="322"/>
    <cellStyle name="Header2" xfId="323"/>
    <cellStyle name="Header2 2" xfId="324"/>
    <cellStyle name="Header2 3" xfId="325"/>
    <cellStyle name="Header2 4" xfId="326"/>
    <cellStyle name="Heading 1" xfId="327"/>
    <cellStyle name="Heading 2" xfId="328"/>
    <cellStyle name="Heading 3" xfId="329"/>
    <cellStyle name="Heading 4" xfId="330"/>
    <cellStyle name="Heading1" xfId="331"/>
    <cellStyle name="Heading2" xfId="332"/>
    <cellStyle name="heet1æꂘß_x0001__x0001__x0010__x0001_ဠ" xfId="333"/>
    <cellStyle name="Input" xfId="334"/>
    <cellStyle name="Input [yellow]" xfId="335"/>
    <cellStyle name="Input [yellow] 2" xfId="336"/>
    <cellStyle name="Input 10" xfId="337"/>
    <cellStyle name="Input 11" xfId="338"/>
    <cellStyle name="Input 12" xfId="339"/>
    <cellStyle name="Input 13" xfId="340"/>
    <cellStyle name="Input 14" xfId="341"/>
    <cellStyle name="Input 15" xfId="342"/>
    <cellStyle name="Input 16" xfId="343"/>
    <cellStyle name="Input 17" xfId="344"/>
    <cellStyle name="Input 18" xfId="345"/>
    <cellStyle name="Input 19" xfId="346"/>
    <cellStyle name="Input 2" xfId="347"/>
    <cellStyle name="Input 20" xfId="348"/>
    <cellStyle name="Input 21" xfId="349"/>
    <cellStyle name="Input 22" xfId="350"/>
    <cellStyle name="Input 23" xfId="351"/>
    <cellStyle name="Input 24" xfId="352"/>
    <cellStyle name="Input 25" xfId="353"/>
    <cellStyle name="Input 26" xfId="354"/>
    <cellStyle name="Input 27" xfId="355"/>
    <cellStyle name="Input 28" xfId="356"/>
    <cellStyle name="Input 29" xfId="357"/>
    <cellStyle name="Input 3" xfId="358"/>
    <cellStyle name="Input 30" xfId="359"/>
    <cellStyle name="Input 4" xfId="360"/>
    <cellStyle name="Input 5" xfId="361"/>
    <cellStyle name="Input 6" xfId="362"/>
    <cellStyle name="Input 7" xfId="363"/>
    <cellStyle name="Input 8" xfId="364"/>
    <cellStyle name="Input 9" xfId="365"/>
    <cellStyle name="Input_이천설봉2차감리지정신청(최종)" xfId="366"/>
    <cellStyle name="Linked Cell" xfId="367"/>
    <cellStyle name="Model" xfId="368"/>
    <cellStyle name="Neutral" xfId="369"/>
    <cellStyle name="Normal - Style1" xfId="370"/>
    <cellStyle name="Normal - 유형1" xfId="371"/>
    <cellStyle name="Normal_ SG&amp;A Bridge " xfId="372"/>
    <cellStyle name="Note" xfId="373"/>
    <cellStyle name="Note 10" xfId="374"/>
    <cellStyle name="Note 11" xfId="375"/>
    <cellStyle name="Note 12" xfId="376"/>
    <cellStyle name="Note 13" xfId="377"/>
    <cellStyle name="Note 14" xfId="378"/>
    <cellStyle name="Note 15" xfId="379"/>
    <cellStyle name="Note 16" xfId="380"/>
    <cellStyle name="Note 17" xfId="381"/>
    <cellStyle name="Note 18" xfId="382"/>
    <cellStyle name="Note 19" xfId="383"/>
    <cellStyle name="Note 2" xfId="384"/>
    <cellStyle name="Note 20" xfId="385"/>
    <cellStyle name="Note 21" xfId="386"/>
    <cellStyle name="Note 22" xfId="387"/>
    <cellStyle name="Note 3" xfId="388"/>
    <cellStyle name="Note 4" xfId="389"/>
    <cellStyle name="Note 5" xfId="390"/>
    <cellStyle name="Note 6" xfId="391"/>
    <cellStyle name="Note 7" xfId="392"/>
    <cellStyle name="Note 8" xfId="393"/>
    <cellStyle name="Note 9" xfId="394"/>
    <cellStyle name="Output" xfId="395"/>
    <cellStyle name="Output 10" xfId="396"/>
    <cellStyle name="Output 11" xfId="397"/>
    <cellStyle name="Output 12" xfId="398"/>
    <cellStyle name="Output 13" xfId="399"/>
    <cellStyle name="Output 14" xfId="400"/>
    <cellStyle name="Output 15" xfId="401"/>
    <cellStyle name="Output 16" xfId="402"/>
    <cellStyle name="Output 17" xfId="403"/>
    <cellStyle name="Output 18" xfId="404"/>
    <cellStyle name="Output 19" xfId="405"/>
    <cellStyle name="Output 2" xfId="406"/>
    <cellStyle name="Output 20" xfId="407"/>
    <cellStyle name="Output 21" xfId="408"/>
    <cellStyle name="Output 22" xfId="409"/>
    <cellStyle name="Output 3" xfId="410"/>
    <cellStyle name="Output 4" xfId="411"/>
    <cellStyle name="Output 5" xfId="412"/>
    <cellStyle name="Output 6" xfId="413"/>
    <cellStyle name="Output 7" xfId="414"/>
    <cellStyle name="Output 8" xfId="415"/>
    <cellStyle name="Output 9" xfId="416"/>
    <cellStyle name="Percent [2]" xfId="417"/>
    <cellStyle name="Percent_신분양가상한제(금흥동)" xfId="418"/>
    <cellStyle name="subhead" xfId="419"/>
    <cellStyle name="Title" xfId="420"/>
    <cellStyle name="Total" xfId="421"/>
    <cellStyle name="Warning Text" xfId="422"/>
    <cellStyle name="강조색1 2" xfId="423"/>
    <cellStyle name="강조색1 3" xfId="424"/>
    <cellStyle name="강조색1 4" xfId="425"/>
    <cellStyle name="강조색1 5" xfId="426"/>
    <cellStyle name="강조색1 6" xfId="427"/>
    <cellStyle name="강조색1 7" xfId="428"/>
    <cellStyle name="강조색1 8" xfId="429"/>
    <cellStyle name="강조색1 8 2" xfId="430"/>
    <cellStyle name="강조색1 9" xfId="431"/>
    <cellStyle name="강조색1 9 2" xfId="432"/>
    <cellStyle name="강조색2 2" xfId="433"/>
    <cellStyle name="강조색2 3" xfId="434"/>
    <cellStyle name="강조색2 4" xfId="435"/>
    <cellStyle name="강조색2 5" xfId="436"/>
    <cellStyle name="강조색2 6" xfId="437"/>
    <cellStyle name="강조색2 7" xfId="438"/>
    <cellStyle name="강조색2 8" xfId="439"/>
    <cellStyle name="강조색2 8 2" xfId="440"/>
    <cellStyle name="강조색2 9" xfId="441"/>
    <cellStyle name="강조색2 9 2" xfId="442"/>
    <cellStyle name="강조색3 2" xfId="443"/>
    <cellStyle name="강조색3 3" xfId="444"/>
    <cellStyle name="강조색3 4" xfId="445"/>
    <cellStyle name="강조색3 5" xfId="446"/>
    <cellStyle name="강조색3 6" xfId="447"/>
    <cellStyle name="강조색3 7" xfId="448"/>
    <cellStyle name="강조색3 8" xfId="449"/>
    <cellStyle name="강조색3 8 2" xfId="450"/>
    <cellStyle name="강조색3 9" xfId="451"/>
    <cellStyle name="강조색3 9 2" xfId="452"/>
    <cellStyle name="강조색4 2" xfId="453"/>
    <cellStyle name="강조색4 3" xfId="454"/>
    <cellStyle name="강조색4 4" xfId="455"/>
    <cellStyle name="강조색4 5" xfId="456"/>
    <cellStyle name="강조색4 6" xfId="457"/>
    <cellStyle name="강조색4 7" xfId="458"/>
    <cellStyle name="강조색4 8" xfId="459"/>
    <cellStyle name="강조색4 8 2" xfId="460"/>
    <cellStyle name="강조색4 9" xfId="461"/>
    <cellStyle name="강조색4 9 2" xfId="462"/>
    <cellStyle name="강조색5 2" xfId="463"/>
    <cellStyle name="강조색5 3" xfId="464"/>
    <cellStyle name="강조색5 4" xfId="465"/>
    <cellStyle name="강조색5 5" xfId="466"/>
    <cellStyle name="강조색5 6" xfId="467"/>
    <cellStyle name="강조색5 7" xfId="468"/>
    <cellStyle name="강조색5 8" xfId="469"/>
    <cellStyle name="강조색5 8 2" xfId="470"/>
    <cellStyle name="강조색5 9" xfId="471"/>
    <cellStyle name="강조색5 9 2" xfId="472"/>
    <cellStyle name="강조색6 2" xfId="473"/>
    <cellStyle name="강조색6 3" xfId="474"/>
    <cellStyle name="강조색6 4" xfId="475"/>
    <cellStyle name="강조색6 5" xfId="476"/>
    <cellStyle name="강조색6 6" xfId="477"/>
    <cellStyle name="강조색6 7" xfId="478"/>
    <cellStyle name="강조색6 8" xfId="479"/>
    <cellStyle name="강조색6 8 2" xfId="480"/>
    <cellStyle name="강조색6 9" xfId="481"/>
    <cellStyle name="강조색6 9 2" xfId="482"/>
    <cellStyle name="경고문 2" xfId="483"/>
    <cellStyle name="경고문 3" xfId="484"/>
    <cellStyle name="경고문 4" xfId="485"/>
    <cellStyle name="경고문 5" xfId="486"/>
    <cellStyle name="경고문 6" xfId="487"/>
    <cellStyle name="경고문 7" xfId="488"/>
    <cellStyle name="경고문 8" xfId="489"/>
    <cellStyle name="경고문 8 2" xfId="490"/>
    <cellStyle name="경고문 9" xfId="491"/>
    <cellStyle name="경고문 9 2" xfId="492"/>
    <cellStyle name="계산 2" xfId="493"/>
    <cellStyle name="계산 2 10" xfId="494"/>
    <cellStyle name="계산 2 11" xfId="495"/>
    <cellStyle name="계산 2 12" xfId="496"/>
    <cellStyle name="계산 2 13" xfId="497"/>
    <cellStyle name="계산 2 14" xfId="498"/>
    <cellStyle name="계산 2 15" xfId="499"/>
    <cellStyle name="계산 2 16" xfId="500"/>
    <cellStyle name="계산 2 17" xfId="501"/>
    <cellStyle name="계산 2 18" xfId="502"/>
    <cellStyle name="계산 2 19" xfId="503"/>
    <cellStyle name="계산 2 2" xfId="504"/>
    <cellStyle name="계산 2 20" xfId="505"/>
    <cellStyle name="계산 2 21" xfId="506"/>
    <cellStyle name="계산 2 22" xfId="507"/>
    <cellStyle name="계산 2 3" xfId="508"/>
    <cellStyle name="계산 2 4" xfId="509"/>
    <cellStyle name="계산 2 5" xfId="510"/>
    <cellStyle name="계산 2 6" xfId="511"/>
    <cellStyle name="계산 2 7" xfId="512"/>
    <cellStyle name="계산 2 8" xfId="513"/>
    <cellStyle name="계산 2 9" xfId="514"/>
    <cellStyle name="계산 3" xfId="515"/>
    <cellStyle name="계산 3 10" xfId="516"/>
    <cellStyle name="계산 3 11" xfId="517"/>
    <cellStyle name="계산 3 12" xfId="518"/>
    <cellStyle name="계산 3 13" xfId="519"/>
    <cellStyle name="계산 3 14" xfId="520"/>
    <cellStyle name="계산 3 15" xfId="521"/>
    <cellStyle name="계산 3 16" xfId="522"/>
    <cellStyle name="계산 3 17" xfId="523"/>
    <cellStyle name="계산 3 18" xfId="524"/>
    <cellStyle name="계산 3 19" xfId="525"/>
    <cellStyle name="계산 3 2" xfId="526"/>
    <cellStyle name="계산 3 20" xfId="527"/>
    <cellStyle name="계산 3 21" xfId="528"/>
    <cellStyle name="계산 3 22" xfId="529"/>
    <cellStyle name="계산 3 3" xfId="530"/>
    <cellStyle name="계산 3 4" xfId="531"/>
    <cellStyle name="계산 3 5" xfId="532"/>
    <cellStyle name="계산 3 6" xfId="533"/>
    <cellStyle name="계산 3 7" xfId="534"/>
    <cellStyle name="계산 3 8" xfId="535"/>
    <cellStyle name="계산 3 9" xfId="536"/>
    <cellStyle name="계산 4" xfId="537"/>
    <cellStyle name="계산 4 10" xfId="538"/>
    <cellStyle name="계산 4 11" xfId="539"/>
    <cellStyle name="계산 4 12" xfId="540"/>
    <cellStyle name="계산 4 13" xfId="541"/>
    <cellStyle name="계산 4 14" xfId="542"/>
    <cellStyle name="계산 4 15" xfId="543"/>
    <cellStyle name="계산 4 16" xfId="544"/>
    <cellStyle name="계산 4 17" xfId="545"/>
    <cellStyle name="계산 4 18" xfId="546"/>
    <cellStyle name="계산 4 19" xfId="547"/>
    <cellStyle name="계산 4 2" xfId="548"/>
    <cellStyle name="계산 4 20" xfId="549"/>
    <cellStyle name="계산 4 21" xfId="550"/>
    <cellStyle name="계산 4 22" xfId="551"/>
    <cellStyle name="계산 4 3" xfId="552"/>
    <cellStyle name="계산 4 4" xfId="553"/>
    <cellStyle name="계산 4 5" xfId="554"/>
    <cellStyle name="계산 4 6" xfId="555"/>
    <cellStyle name="계산 4 7" xfId="556"/>
    <cellStyle name="계산 4 8" xfId="557"/>
    <cellStyle name="계산 4 9" xfId="558"/>
    <cellStyle name="계산 5" xfId="559"/>
    <cellStyle name="계산 5 10" xfId="560"/>
    <cellStyle name="계산 5 11" xfId="561"/>
    <cellStyle name="계산 5 12" xfId="562"/>
    <cellStyle name="계산 5 13" xfId="563"/>
    <cellStyle name="계산 5 14" xfId="564"/>
    <cellStyle name="계산 5 15" xfId="565"/>
    <cellStyle name="계산 5 16" xfId="566"/>
    <cellStyle name="계산 5 17" xfId="567"/>
    <cellStyle name="계산 5 18" xfId="568"/>
    <cellStyle name="계산 5 19" xfId="569"/>
    <cellStyle name="계산 5 2" xfId="570"/>
    <cellStyle name="계산 5 20" xfId="571"/>
    <cellStyle name="계산 5 21" xfId="572"/>
    <cellStyle name="계산 5 22" xfId="573"/>
    <cellStyle name="계산 5 3" xfId="574"/>
    <cellStyle name="계산 5 4" xfId="575"/>
    <cellStyle name="계산 5 5" xfId="576"/>
    <cellStyle name="계산 5 6" xfId="577"/>
    <cellStyle name="계산 5 7" xfId="578"/>
    <cellStyle name="계산 5 8" xfId="579"/>
    <cellStyle name="계산 5 9" xfId="580"/>
    <cellStyle name="계산 6" xfId="581"/>
    <cellStyle name="계산 6 10" xfId="582"/>
    <cellStyle name="계산 6 11" xfId="583"/>
    <cellStyle name="계산 6 12" xfId="584"/>
    <cellStyle name="계산 6 13" xfId="585"/>
    <cellStyle name="계산 6 14" xfId="586"/>
    <cellStyle name="계산 6 15" xfId="587"/>
    <cellStyle name="계산 6 16" xfId="588"/>
    <cellStyle name="계산 6 17" xfId="589"/>
    <cellStyle name="계산 6 18" xfId="590"/>
    <cellStyle name="계산 6 19" xfId="591"/>
    <cellStyle name="계산 6 2" xfId="592"/>
    <cellStyle name="계산 6 20" xfId="593"/>
    <cellStyle name="계산 6 21" xfId="594"/>
    <cellStyle name="계산 6 22" xfId="595"/>
    <cellStyle name="계산 6 3" xfId="596"/>
    <cellStyle name="계산 6 4" xfId="597"/>
    <cellStyle name="계산 6 5" xfId="598"/>
    <cellStyle name="계산 6 6" xfId="599"/>
    <cellStyle name="계산 6 7" xfId="600"/>
    <cellStyle name="계산 6 8" xfId="601"/>
    <cellStyle name="계산 6 9" xfId="602"/>
    <cellStyle name="계산 7" xfId="603"/>
    <cellStyle name="계산 7 10" xfId="604"/>
    <cellStyle name="계산 7 11" xfId="605"/>
    <cellStyle name="계산 7 12" xfId="606"/>
    <cellStyle name="계산 7 13" xfId="607"/>
    <cellStyle name="계산 7 14" xfId="608"/>
    <cellStyle name="계산 7 15" xfId="609"/>
    <cellStyle name="계산 7 16" xfId="610"/>
    <cellStyle name="계산 7 17" xfId="611"/>
    <cellStyle name="계산 7 18" xfId="612"/>
    <cellStyle name="계산 7 19" xfId="613"/>
    <cellStyle name="계산 7 2" xfId="614"/>
    <cellStyle name="계산 7 20" xfId="615"/>
    <cellStyle name="계산 7 21" xfId="616"/>
    <cellStyle name="계산 7 22" xfId="617"/>
    <cellStyle name="계산 7 3" xfId="618"/>
    <cellStyle name="계산 7 4" xfId="619"/>
    <cellStyle name="계산 7 5" xfId="620"/>
    <cellStyle name="계산 7 6" xfId="621"/>
    <cellStyle name="계산 7 7" xfId="622"/>
    <cellStyle name="계산 7 8" xfId="623"/>
    <cellStyle name="계산 7 9" xfId="624"/>
    <cellStyle name="계산 8" xfId="625"/>
    <cellStyle name="계산 8 10" xfId="626"/>
    <cellStyle name="계산 8 11" xfId="627"/>
    <cellStyle name="계산 8 12" xfId="628"/>
    <cellStyle name="계산 8 13" xfId="629"/>
    <cellStyle name="계산 8 14" xfId="630"/>
    <cellStyle name="계산 8 15" xfId="631"/>
    <cellStyle name="계산 8 16" xfId="632"/>
    <cellStyle name="계산 8 17" xfId="633"/>
    <cellStyle name="계산 8 18" xfId="634"/>
    <cellStyle name="계산 8 19" xfId="635"/>
    <cellStyle name="계산 8 2" xfId="636"/>
    <cellStyle name="계산 8 2 10" xfId="637"/>
    <cellStyle name="계산 8 2 11" xfId="638"/>
    <cellStyle name="계산 8 2 12" xfId="639"/>
    <cellStyle name="계산 8 2 13" xfId="640"/>
    <cellStyle name="계산 8 2 14" xfId="641"/>
    <cellStyle name="계산 8 2 15" xfId="642"/>
    <cellStyle name="계산 8 2 16" xfId="643"/>
    <cellStyle name="계산 8 2 17" xfId="644"/>
    <cellStyle name="계산 8 2 18" xfId="645"/>
    <cellStyle name="계산 8 2 19" xfId="646"/>
    <cellStyle name="계산 8 2 2" xfId="647"/>
    <cellStyle name="계산 8 2 20" xfId="648"/>
    <cellStyle name="계산 8 2 21" xfId="649"/>
    <cellStyle name="계산 8 2 22" xfId="650"/>
    <cellStyle name="계산 8 2 3" xfId="651"/>
    <cellStyle name="계산 8 2 4" xfId="652"/>
    <cellStyle name="계산 8 2 5" xfId="653"/>
    <cellStyle name="계산 8 2 6" xfId="654"/>
    <cellStyle name="계산 8 2 7" xfId="655"/>
    <cellStyle name="계산 8 2 8" xfId="656"/>
    <cellStyle name="계산 8 2 9" xfId="657"/>
    <cellStyle name="계산 8 20" xfId="658"/>
    <cellStyle name="계산 8 21" xfId="659"/>
    <cellStyle name="계산 8 22" xfId="660"/>
    <cellStyle name="계산 8 23" xfId="661"/>
    <cellStyle name="계산 8 3" xfId="662"/>
    <cellStyle name="계산 8 4" xfId="663"/>
    <cellStyle name="계산 8 5" xfId="664"/>
    <cellStyle name="계산 8 6" xfId="665"/>
    <cellStyle name="계산 8 7" xfId="666"/>
    <cellStyle name="계산 8 8" xfId="667"/>
    <cellStyle name="계산 8 9" xfId="668"/>
    <cellStyle name="계산 9" xfId="669"/>
    <cellStyle name="계산 9 10" xfId="670"/>
    <cellStyle name="계산 9 11" xfId="671"/>
    <cellStyle name="계산 9 12" xfId="672"/>
    <cellStyle name="계산 9 13" xfId="673"/>
    <cellStyle name="계산 9 14" xfId="674"/>
    <cellStyle name="계산 9 15" xfId="675"/>
    <cellStyle name="계산 9 16" xfId="676"/>
    <cellStyle name="계산 9 17" xfId="677"/>
    <cellStyle name="계산 9 18" xfId="678"/>
    <cellStyle name="계산 9 19" xfId="679"/>
    <cellStyle name="계산 9 2" xfId="680"/>
    <cellStyle name="계산 9 2 10" xfId="681"/>
    <cellStyle name="계산 9 2 11" xfId="682"/>
    <cellStyle name="계산 9 2 12" xfId="683"/>
    <cellStyle name="계산 9 2 13" xfId="684"/>
    <cellStyle name="계산 9 2 14" xfId="685"/>
    <cellStyle name="계산 9 2 15" xfId="686"/>
    <cellStyle name="계산 9 2 16" xfId="687"/>
    <cellStyle name="계산 9 2 17" xfId="688"/>
    <cellStyle name="계산 9 2 18" xfId="689"/>
    <cellStyle name="계산 9 2 19" xfId="690"/>
    <cellStyle name="계산 9 2 2" xfId="691"/>
    <cellStyle name="계산 9 2 20" xfId="692"/>
    <cellStyle name="계산 9 2 21" xfId="693"/>
    <cellStyle name="계산 9 2 22" xfId="694"/>
    <cellStyle name="계산 9 2 3" xfId="695"/>
    <cellStyle name="계산 9 2 4" xfId="696"/>
    <cellStyle name="계산 9 2 5" xfId="697"/>
    <cellStyle name="계산 9 2 6" xfId="698"/>
    <cellStyle name="계산 9 2 7" xfId="699"/>
    <cellStyle name="계산 9 2 8" xfId="700"/>
    <cellStyle name="계산 9 2 9" xfId="701"/>
    <cellStyle name="계산 9 20" xfId="702"/>
    <cellStyle name="계산 9 21" xfId="703"/>
    <cellStyle name="계산 9 22" xfId="704"/>
    <cellStyle name="계산 9 23" xfId="705"/>
    <cellStyle name="계산 9 3" xfId="706"/>
    <cellStyle name="계산 9 4" xfId="707"/>
    <cellStyle name="계산 9 5" xfId="708"/>
    <cellStyle name="계산 9 6" xfId="709"/>
    <cellStyle name="계산 9 7" xfId="710"/>
    <cellStyle name="계산 9 8" xfId="711"/>
    <cellStyle name="계산 9 9" xfId="712"/>
    <cellStyle name="고정소숫점" xfId="713"/>
    <cellStyle name="고정출력1" xfId="714"/>
    <cellStyle name="고정출력2" xfId="715"/>
    <cellStyle name="나쁨 2" xfId="716"/>
    <cellStyle name="나쁨 3" xfId="717"/>
    <cellStyle name="나쁨 4" xfId="718"/>
    <cellStyle name="나쁨 5" xfId="719"/>
    <cellStyle name="나쁨 6" xfId="720"/>
    <cellStyle name="나쁨 7" xfId="721"/>
    <cellStyle name="나쁨 8" xfId="722"/>
    <cellStyle name="나쁨 8 2" xfId="723"/>
    <cellStyle name="나쁨 9" xfId="724"/>
    <cellStyle name="나쁨 9 2" xfId="725"/>
    <cellStyle name="날짜" xfId="726"/>
    <cellStyle name="달러" xfId="727"/>
    <cellStyle name="뒤에 오는 하이퍼링크_@표준보할공정9911" xfId="728"/>
    <cellStyle name="똿뗦먛귟 [0.00]_PRODUCT DETAIL Q1" xfId="729"/>
    <cellStyle name="똿뗦먛귟_PRODUCT DETAIL Q1" xfId="730"/>
    <cellStyle name="메모 2" xfId="731"/>
    <cellStyle name="메모 2 10" xfId="732"/>
    <cellStyle name="메모 2 11" xfId="733"/>
    <cellStyle name="메모 2 12" xfId="734"/>
    <cellStyle name="메모 2 13" xfId="735"/>
    <cellStyle name="메모 2 14" xfId="736"/>
    <cellStyle name="메모 2 15" xfId="737"/>
    <cellStyle name="메모 2 16" xfId="738"/>
    <cellStyle name="메모 2 17" xfId="739"/>
    <cellStyle name="메모 2 18" xfId="740"/>
    <cellStyle name="메모 2 19" xfId="741"/>
    <cellStyle name="메모 2 2" xfId="742"/>
    <cellStyle name="메모 2 20" xfId="743"/>
    <cellStyle name="메모 2 21" xfId="744"/>
    <cellStyle name="메모 2 22" xfId="745"/>
    <cellStyle name="메모 2 3" xfId="746"/>
    <cellStyle name="메모 2 4" xfId="747"/>
    <cellStyle name="메모 2 5" xfId="748"/>
    <cellStyle name="메모 2 6" xfId="749"/>
    <cellStyle name="메모 2 7" xfId="750"/>
    <cellStyle name="메모 2 8" xfId="751"/>
    <cellStyle name="메모 2 9" xfId="752"/>
    <cellStyle name="메모 3" xfId="753"/>
    <cellStyle name="메모 3 10" xfId="754"/>
    <cellStyle name="메모 3 11" xfId="755"/>
    <cellStyle name="메모 3 12" xfId="756"/>
    <cellStyle name="메모 3 13" xfId="757"/>
    <cellStyle name="메모 3 14" xfId="758"/>
    <cellStyle name="메모 3 15" xfId="759"/>
    <cellStyle name="메모 3 16" xfId="760"/>
    <cellStyle name="메모 3 17" xfId="761"/>
    <cellStyle name="메모 3 18" xfId="762"/>
    <cellStyle name="메모 3 19" xfId="763"/>
    <cellStyle name="메모 3 2" xfId="764"/>
    <cellStyle name="메모 3 20" xfId="765"/>
    <cellStyle name="메모 3 21" xfId="766"/>
    <cellStyle name="메모 3 22" xfId="767"/>
    <cellStyle name="메모 3 3" xfId="768"/>
    <cellStyle name="메모 3 4" xfId="769"/>
    <cellStyle name="메모 3 5" xfId="770"/>
    <cellStyle name="메모 3 6" xfId="771"/>
    <cellStyle name="메모 3 7" xfId="772"/>
    <cellStyle name="메모 3 8" xfId="773"/>
    <cellStyle name="메모 3 9" xfId="774"/>
    <cellStyle name="메모 4" xfId="775"/>
    <cellStyle name="메모 4 10" xfId="776"/>
    <cellStyle name="메모 4 11" xfId="777"/>
    <cellStyle name="메모 4 12" xfId="778"/>
    <cellStyle name="메모 4 13" xfId="779"/>
    <cellStyle name="메모 4 14" xfId="780"/>
    <cellStyle name="메모 4 15" xfId="781"/>
    <cellStyle name="메모 4 16" xfId="782"/>
    <cellStyle name="메모 4 17" xfId="783"/>
    <cellStyle name="메모 4 18" xfId="784"/>
    <cellStyle name="메모 4 19" xfId="785"/>
    <cellStyle name="메모 4 2" xfId="786"/>
    <cellStyle name="메모 4 20" xfId="787"/>
    <cellStyle name="메모 4 21" xfId="788"/>
    <cellStyle name="메모 4 22" xfId="789"/>
    <cellStyle name="메모 4 3" xfId="790"/>
    <cellStyle name="메모 4 4" xfId="791"/>
    <cellStyle name="메모 4 5" xfId="792"/>
    <cellStyle name="메모 4 6" xfId="793"/>
    <cellStyle name="메모 4 7" xfId="794"/>
    <cellStyle name="메모 4 8" xfId="795"/>
    <cellStyle name="메모 4 9" xfId="796"/>
    <cellStyle name="메모 5" xfId="797"/>
    <cellStyle name="메모 5 10" xfId="798"/>
    <cellStyle name="메모 5 11" xfId="799"/>
    <cellStyle name="메모 5 12" xfId="800"/>
    <cellStyle name="메모 5 13" xfId="801"/>
    <cellStyle name="메모 5 14" xfId="802"/>
    <cellStyle name="메모 5 15" xfId="803"/>
    <cellStyle name="메모 5 16" xfId="804"/>
    <cellStyle name="메모 5 17" xfId="805"/>
    <cellStyle name="메모 5 18" xfId="806"/>
    <cellStyle name="메모 5 19" xfId="807"/>
    <cellStyle name="메모 5 2" xfId="808"/>
    <cellStyle name="메모 5 20" xfId="809"/>
    <cellStyle name="메모 5 21" xfId="810"/>
    <cellStyle name="메모 5 22" xfId="811"/>
    <cellStyle name="메모 5 3" xfId="812"/>
    <cellStyle name="메모 5 4" xfId="813"/>
    <cellStyle name="메모 5 5" xfId="814"/>
    <cellStyle name="메모 5 6" xfId="815"/>
    <cellStyle name="메모 5 7" xfId="816"/>
    <cellStyle name="메모 5 8" xfId="817"/>
    <cellStyle name="메모 5 9" xfId="818"/>
    <cellStyle name="메모 6" xfId="819"/>
    <cellStyle name="메모 6 10" xfId="820"/>
    <cellStyle name="메모 6 11" xfId="821"/>
    <cellStyle name="메모 6 12" xfId="822"/>
    <cellStyle name="메모 6 13" xfId="823"/>
    <cellStyle name="메모 6 14" xfId="824"/>
    <cellStyle name="메모 6 15" xfId="825"/>
    <cellStyle name="메모 6 16" xfId="826"/>
    <cellStyle name="메모 6 17" xfId="827"/>
    <cellStyle name="메모 6 18" xfId="828"/>
    <cellStyle name="메모 6 19" xfId="829"/>
    <cellStyle name="메모 6 2" xfId="830"/>
    <cellStyle name="메모 6 20" xfId="831"/>
    <cellStyle name="메모 6 21" xfId="832"/>
    <cellStyle name="메모 6 22" xfId="833"/>
    <cellStyle name="메모 6 3" xfId="834"/>
    <cellStyle name="메모 6 4" xfId="835"/>
    <cellStyle name="메모 6 5" xfId="836"/>
    <cellStyle name="메모 6 6" xfId="837"/>
    <cellStyle name="메모 6 7" xfId="838"/>
    <cellStyle name="메모 6 8" xfId="839"/>
    <cellStyle name="메모 6 9" xfId="840"/>
    <cellStyle name="메모 7" xfId="841"/>
    <cellStyle name="메모 7 10" xfId="842"/>
    <cellStyle name="메모 7 11" xfId="843"/>
    <cellStyle name="메모 7 12" xfId="844"/>
    <cellStyle name="메모 7 13" xfId="845"/>
    <cellStyle name="메모 7 14" xfId="846"/>
    <cellStyle name="메모 7 15" xfId="847"/>
    <cellStyle name="메모 7 16" xfId="848"/>
    <cellStyle name="메모 7 17" xfId="849"/>
    <cellStyle name="메모 7 18" xfId="850"/>
    <cellStyle name="메모 7 19" xfId="851"/>
    <cellStyle name="메모 7 2" xfId="852"/>
    <cellStyle name="메모 7 20" xfId="853"/>
    <cellStyle name="메모 7 21" xfId="854"/>
    <cellStyle name="메모 7 22" xfId="855"/>
    <cellStyle name="메모 7 3" xfId="856"/>
    <cellStyle name="메모 7 4" xfId="857"/>
    <cellStyle name="메모 7 5" xfId="858"/>
    <cellStyle name="메모 7 6" xfId="859"/>
    <cellStyle name="메모 7 7" xfId="860"/>
    <cellStyle name="메모 7 8" xfId="861"/>
    <cellStyle name="메모 7 9" xfId="862"/>
    <cellStyle name="메모 8" xfId="863"/>
    <cellStyle name="메모 8 10" xfId="864"/>
    <cellStyle name="메모 8 11" xfId="865"/>
    <cellStyle name="메모 8 12" xfId="866"/>
    <cellStyle name="메모 8 13" xfId="867"/>
    <cellStyle name="메모 8 14" xfId="868"/>
    <cellStyle name="메모 8 15" xfId="869"/>
    <cellStyle name="메모 8 16" xfId="870"/>
    <cellStyle name="메모 8 17" xfId="871"/>
    <cellStyle name="메모 8 18" xfId="872"/>
    <cellStyle name="메모 8 19" xfId="873"/>
    <cellStyle name="메모 8 2" xfId="874"/>
    <cellStyle name="메모 8 2 10" xfId="875"/>
    <cellStyle name="메모 8 2 11" xfId="876"/>
    <cellStyle name="메모 8 2 12" xfId="877"/>
    <cellStyle name="메모 8 2 13" xfId="878"/>
    <cellStyle name="메모 8 2 14" xfId="879"/>
    <cellStyle name="메모 8 2 15" xfId="880"/>
    <cellStyle name="메모 8 2 16" xfId="881"/>
    <cellStyle name="메모 8 2 17" xfId="882"/>
    <cellStyle name="메모 8 2 18" xfId="883"/>
    <cellStyle name="메모 8 2 19" xfId="884"/>
    <cellStyle name="메모 8 2 2" xfId="885"/>
    <cellStyle name="메모 8 2 20" xfId="886"/>
    <cellStyle name="메모 8 2 21" xfId="887"/>
    <cellStyle name="메모 8 2 22" xfId="888"/>
    <cellStyle name="메모 8 2 3" xfId="889"/>
    <cellStyle name="메모 8 2 4" xfId="890"/>
    <cellStyle name="메모 8 2 5" xfId="891"/>
    <cellStyle name="메모 8 2 6" xfId="892"/>
    <cellStyle name="메모 8 2 7" xfId="893"/>
    <cellStyle name="메모 8 2 8" xfId="894"/>
    <cellStyle name="메모 8 2 9" xfId="895"/>
    <cellStyle name="메모 8 20" xfId="896"/>
    <cellStyle name="메모 8 21" xfId="897"/>
    <cellStyle name="메모 8 22" xfId="898"/>
    <cellStyle name="메모 8 23" xfId="899"/>
    <cellStyle name="메모 8 3" xfId="900"/>
    <cellStyle name="메모 8 4" xfId="901"/>
    <cellStyle name="메모 8 5" xfId="902"/>
    <cellStyle name="메모 8 6" xfId="903"/>
    <cellStyle name="메모 8 7" xfId="904"/>
    <cellStyle name="메모 8 8" xfId="905"/>
    <cellStyle name="메모 8 9" xfId="906"/>
    <cellStyle name="메모 9" xfId="907"/>
    <cellStyle name="메모 9 10" xfId="908"/>
    <cellStyle name="메모 9 11" xfId="909"/>
    <cellStyle name="메모 9 12" xfId="910"/>
    <cellStyle name="메모 9 13" xfId="911"/>
    <cellStyle name="메모 9 14" xfId="912"/>
    <cellStyle name="메모 9 15" xfId="913"/>
    <cellStyle name="메모 9 16" xfId="914"/>
    <cellStyle name="메모 9 17" xfId="915"/>
    <cellStyle name="메모 9 18" xfId="916"/>
    <cellStyle name="메모 9 19" xfId="917"/>
    <cellStyle name="메모 9 2" xfId="918"/>
    <cellStyle name="메모 9 2 10" xfId="919"/>
    <cellStyle name="메모 9 2 11" xfId="920"/>
    <cellStyle name="메모 9 2 12" xfId="921"/>
    <cellStyle name="메모 9 2 13" xfId="922"/>
    <cellStyle name="메모 9 2 14" xfId="923"/>
    <cellStyle name="메모 9 2 15" xfId="924"/>
    <cellStyle name="메모 9 2 16" xfId="925"/>
    <cellStyle name="메모 9 2 17" xfId="926"/>
    <cellStyle name="메모 9 2 18" xfId="927"/>
    <cellStyle name="메모 9 2 19" xfId="928"/>
    <cellStyle name="메모 9 2 2" xfId="929"/>
    <cellStyle name="메모 9 2 20" xfId="930"/>
    <cellStyle name="메모 9 2 21" xfId="931"/>
    <cellStyle name="메모 9 2 22" xfId="932"/>
    <cellStyle name="메모 9 2 3" xfId="933"/>
    <cellStyle name="메모 9 2 4" xfId="934"/>
    <cellStyle name="메모 9 2 5" xfId="935"/>
    <cellStyle name="메모 9 2 6" xfId="936"/>
    <cellStyle name="메모 9 2 7" xfId="937"/>
    <cellStyle name="메모 9 2 8" xfId="938"/>
    <cellStyle name="메모 9 2 9" xfId="939"/>
    <cellStyle name="메모 9 20" xfId="940"/>
    <cellStyle name="메모 9 21" xfId="941"/>
    <cellStyle name="메모 9 22" xfId="942"/>
    <cellStyle name="메모 9 23" xfId="943"/>
    <cellStyle name="메모 9 3" xfId="944"/>
    <cellStyle name="메모 9 4" xfId="945"/>
    <cellStyle name="메모 9 5" xfId="946"/>
    <cellStyle name="메모 9 6" xfId="947"/>
    <cellStyle name="메모 9 7" xfId="948"/>
    <cellStyle name="메모 9 8" xfId="949"/>
    <cellStyle name="메모 9 9" xfId="950"/>
    <cellStyle name="믅됞 [0.00]_PRODUCT DETAIL Q1" xfId="951"/>
    <cellStyle name="믅됞_PRODUCT DETAIL Q1" xfId="952"/>
    <cellStyle name="백분율" xfId="953" builtinId="5"/>
    <cellStyle name="백분율 2" xfId="954"/>
    <cellStyle name="백분율 2 2" xfId="955"/>
    <cellStyle name="백분율 2 3" xfId="956"/>
    <cellStyle name="백분율 2 4" xfId="957"/>
    <cellStyle name="백분율 2 5" xfId="958"/>
    <cellStyle name="백분율 2 6" xfId="959"/>
    <cellStyle name="백분율 2 7" xfId="960"/>
    <cellStyle name="백분율 2 8" xfId="961"/>
    <cellStyle name="백분율 2 9" xfId="962"/>
    <cellStyle name="백분율 3" xfId="963"/>
    <cellStyle name="백분율 4" xfId="964"/>
    <cellStyle name="보통 2" xfId="965"/>
    <cellStyle name="보통 3" xfId="966"/>
    <cellStyle name="보통 4" xfId="967"/>
    <cellStyle name="보통 5" xfId="968"/>
    <cellStyle name="보통 6" xfId="969"/>
    <cellStyle name="보통 7" xfId="970"/>
    <cellStyle name="보통 8" xfId="971"/>
    <cellStyle name="보통 8 2" xfId="972"/>
    <cellStyle name="보통 9" xfId="973"/>
    <cellStyle name="보통 9 2" xfId="974"/>
    <cellStyle name="뷭?_BOOKSHIP" xfId="975"/>
    <cellStyle name="설명 텍스트 2" xfId="976"/>
    <cellStyle name="설명 텍스트 3" xfId="977"/>
    <cellStyle name="설명 텍스트 4" xfId="978"/>
    <cellStyle name="설명 텍스트 5" xfId="979"/>
    <cellStyle name="설명 텍스트 6" xfId="980"/>
    <cellStyle name="설명 텍스트 7" xfId="981"/>
    <cellStyle name="설명 텍스트 8" xfId="982"/>
    <cellStyle name="설명 텍스트 8 2" xfId="983"/>
    <cellStyle name="설명 텍스트 9" xfId="984"/>
    <cellStyle name="설명 텍스트 9 2" xfId="985"/>
    <cellStyle name="셀 확인 2" xfId="986"/>
    <cellStyle name="셀 확인 2 10" xfId="987"/>
    <cellStyle name="셀 확인 2 11" xfId="988"/>
    <cellStyle name="셀 확인 2 12" xfId="989"/>
    <cellStyle name="셀 확인 2 13" xfId="990"/>
    <cellStyle name="셀 확인 2 14" xfId="991"/>
    <cellStyle name="셀 확인 2 15" xfId="992"/>
    <cellStyle name="셀 확인 2 16" xfId="993"/>
    <cellStyle name="셀 확인 2 17" xfId="994"/>
    <cellStyle name="셀 확인 2 18" xfId="995"/>
    <cellStyle name="셀 확인 2 19" xfId="996"/>
    <cellStyle name="셀 확인 2 2" xfId="997"/>
    <cellStyle name="셀 확인 2 20" xfId="998"/>
    <cellStyle name="셀 확인 2 21" xfId="999"/>
    <cellStyle name="셀 확인 2 22" xfId="1000"/>
    <cellStyle name="셀 확인 2 23" xfId="1001"/>
    <cellStyle name="셀 확인 2 24" xfId="1002"/>
    <cellStyle name="셀 확인 2 25" xfId="1003"/>
    <cellStyle name="셀 확인 2 26" xfId="1004"/>
    <cellStyle name="셀 확인 2 27" xfId="1005"/>
    <cellStyle name="셀 확인 2 28" xfId="1006"/>
    <cellStyle name="셀 확인 2 29" xfId="1007"/>
    <cellStyle name="셀 확인 2 3" xfId="1008"/>
    <cellStyle name="셀 확인 2 30" xfId="1009"/>
    <cellStyle name="셀 확인 2 31" xfId="1010"/>
    <cellStyle name="셀 확인 2 4" xfId="1011"/>
    <cellStyle name="셀 확인 2 5" xfId="1012"/>
    <cellStyle name="셀 확인 2 6" xfId="1013"/>
    <cellStyle name="셀 확인 2 7" xfId="1014"/>
    <cellStyle name="셀 확인 2 8" xfId="1015"/>
    <cellStyle name="셀 확인 2 9" xfId="1016"/>
    <cellStyle name="셀 확인 3" xfId="1017"/>
    <cellStyle name="셀 확인 3 10" xfId="1018"/>
    <cellStyle name="셀 확인 3 11" xfId="1019"/>
    <cellStyle name="셀 확인 3 12" xfId="1020"/>
    <cellStyle name="셀 확인 3 13" xfId="1021"/>
    <cellStyle name="셀 확인 3 14" xfId="1022"/>
    <cellStyle name="셀 확인 3 15" xfId="1023"/>
    <cellStyle name="셀 확인 3 16" xfId="1024"/>
    <cellStyle name="셀 확인 3 17" xfId="1025"/>
    <cellStyle name="셀 확인 3 18" xfId="1026"/>
    <cellStyle name="셀 확인 3 19" xfId="1027"/>
    <cellStyle name="셀 확인 3 2" xfId="1028"/>
    <cellStyle name="셀 확인 3 20" xfId="1029"/>
    <cellStyle name="셀 확인 3 21" xfId="1030"/>
    <cellStyle name="셀 확인 3 22" xfId="1031"/>
    <cellStyle name="셀 확인 3 23" xfId="1032"/>
    <cellStyle name="셀 확인 3 24" xfId="1033"/>
    <cellStyle name="셀 확인 3 25" xfId="1034"/>
    <cellStyle name="셀 확인 3 26" xfId="1035"/>
    <cellStyle name="셀 확인 3 27" xfId="1036"/>
    <cellStyle name="셀 확인 3 28" xfId="1037"/>
    <cellStyle name="셀 확인 3 29" xfId="1038"/>
    <cellStyle name="셀 확인 3 3" xfId="1039"/>
    <cellStyle name="셀 확인 3 30" xfId="1040"/>
    <cellStyle name="셀 확인 3 31" xfId="1041"/>
    <cellStyle name="셀 확인 3 4" xfId="1042"/>
    <cellStyle name="셀 확인 3 5" xfId="1043"/>
    <cellStyle name="셀 확인 3 6" xfId="1044"/>
    <cellStyle name="셀 확인 3 7" xfId="1045"/>
    <cellStyle name="셀 확인 3 8" xfId="1046"/>
    <cellStyle name="셀 확인 3 9" xfId="1047"/>
    <cellStyle name="셀 확인 4" xfId="1048"/>
    <cellStyle name="셀 확인 4 10" xfId="1049"/>
    <cellStyle name="셀 확인 4 11" xfId="1050"/>
    <cellStyle name="셀 확인 4 12" xfId="1051"/>
    <cellStyle name="셀 확인 4 13" xfId="1052"/>
    <cellStyle name="셀 확인 4 14" xfId="1053"/>
    <cellStyle name="셀 확인 4 15" xfId="1054"/>
    <cellStyle name="셀 확인 4 16" xfId="1055"/>
    <cellStyle name="셀 확인 4 17" xfId="1056"/>
    <cellStyle name="셀 확인 4 18" xfId="1057"/>
    <cellStyle name="셀 확인 4 19" xfId="1058"/>
    <cellStyle name="셀 확인 4 2" xfId="1059"/>
    <cellStyle name="셀 확인 4 20" xfId="1060"/>
    <cellStyle name="셀 확인 4 21" xfId="1061"/>
    <cellStyle name="셀 확인 4 22" xfId="1062"/>
    <cellStyle name="셀 확인 4 23" xfId="1063"/>
    <cellStyle name="셀 확인 4 24" xfId="1064"/>
    <cellStyle name="셀 확인 4 25" xfId="1065"/>
    <cellStyle name="셀 확인 4 26" xfId="1066"/>
    <cellStyle name="셀 확인 4 27" xfId="1067"/>
    <cellStyle name="셀 확인 4 28" xfId="1068"/>
    <cellStyle name="셀 확인 4 29" xfId="1069"/>
    <cellStyle name="셀 확인 4 3" xfId="1070"/>
    <cellStyle name="셀 확인 4 30" xfId="1071"/>
    <cellStyle name="셀 확인 4 31" xfId="1072"/>
    <cellStyle name="셀 확인 4 4" xfId="1073"/>
    <cellStyle name="셀 확인 4 5" xfId="1074"/>
    <cellStyle name="셀 확인 4 6" xfId="1075"/>
    <cellStyle name="셀 확인 4 7" xfId="1076"/>
    <cellStyle name="셀 확인 4 8" xfId="1077"/>
    <cellStyle name="셀 확인 4 9" xfId="1078"/>
    <cellStyle name="셀 확인 5" xfId="1079"/>
    <cellStyle name="셀 확인 5 10" xfId="1080"/>
    <cellStyle name="셀 확인 5 11" xfId="1081"/>
    <cellStyle name="셀 확인 5 12" xfId="1082"/>
    <cellStyle name="셀 확인 5 13" xfId="1083"/>
    <cellStyle name="셀 확인 5 14" xfId="1084"/>
    <cellStyle name="셀 확인 5 15" xfId="1085"/>
    <cellStyle name="셀 확인 5 16" xfId="1086"/>
    <cellStyle name="셀 확인 5 17" xfId="1087"/>
    <cellStyle name="셀 확인 5 18" xfId="1088"/>
    <cellStyle name="셀 확인 5 19" xfId="1089"/>
    <cellStyle name="셀 확인 5 2" xfId="1090"/>
    <cellStyle name="셀 확인 5 20" xfId="1091"/>
    <cellStyle name="셀 확인 5 21" xfId="1092"/>
    <cellStyle name="셀 확인 5 22" xfId="1093"/>
    <cellStyle name="셀 확인 5 23" xfId="1094"/>
    <cellStyle name="셀 확인 5 24" xfId="1095"/>
    <cellStyle name="셀 확인 5 25" xfId="1096"/>
    <cellStyle name="셀 확인 5 26" xfId="1097"/>
    <cellStyle name="셀 확인 5 27" xfId="1098"/>
    <cellStyle name="셀 확인 5 28" xfId="1099"/>
    <cellStyle name="셀 확인 5 29" xfId="1100"/>
    <cellStyle name="셀 확인 5 3" xfId="1101"/>
    <cellStyle name="셀 확인 5 30" xfId="1102"/>
    <cellStyle name="셀 확인 5 31" xfId="1103"/>
    <cellStyle name="셀 확인 5 4" xfId="1104"/>
    <cellStyle name="셀 확인 5 5" xfId="1105"/>
    <cellStyle name="셀 확인 5 6" xfId="1106"/>
    <cellStyle name="셀 확인 5 7" xfId="1107"/>
    <cellStyle name="셀 확인 5 8" xfId="1108"/>
    <cellStyle name="셀 확인 5 9" xfId="1109"/>
    <cellStyle name="셀 확인 6" xfId="1110"/>
    <cellStyle name="셀 확인 6 10" xfId="1111"/>
    <cellStyle name="셀 확인 6 11" xfId="1112"/>
    <cellStyle name="셀 확인 6 12" xfId="1113"/>
    <cellStyle name="셀 확인 6 13" xfId="1114"/>
    <cellStyle name="셀 확인 6 14" xfId="1115"/>
    <cellStyle name="셀 확인 6 15" xfId="1116"/>
    <cellStyle name="셀 확인 6 16" xfId="1117"/>
    <cellStyle name="셀 확인 6 17" xfId="1118"/>
    <cellStyle name="셀 확인 6 18" xfId="1119"/>
    <cellStyle name="셀 확인 6 19" xfId="1120"/>
    <cellStyle name="셀 확인 6 2" xfId="1121"/>
    <cellStyle name="셀 확인 6 20" xfId="1122"/>
    <cellStyle name="셀 확인 6 21" xfId="1123"/>
    <cellStyle name="셀 확인 6 22" xfId="1124"/>
    <cellStyle name="셀 확인 6 23" xfId="1125"/>
    <cellStyle name="셀 확인 6 24" xfId="1126"/>
    <cellStyle name="셀 확인 6 25" xfId="1127"/>
    <cellStyle name="셀 확인 6 26" xfId="1128"/>
    <cellStyle name="셀 확인 6 27" xfId="1129"/>
    <cellStyle name="셀 확인 6 28" xfId="1130"/>
    <cellStyle name="셀 확인 6 29" xfId="1131"/>
    <cellStyle name="셀 확인 6 3" xfId="1132"/>
    <cellStyle name="셀 확인 6 30" xfId="1133"/>
    <cellStyle name="셀 확인 6 31" xfId="1134"/>
    <cellStyle name="셀 확인 6 4" xfId="1135"/>
    <cellStyle name="셀 확인 6 5" xfId="1136"/>
    <cellStyle name="셀 확인 6 6" xfId="1137"/>
    <cellStyle name="셀 확인 6 7" xfId="1138"/>
    <cellStyle name="셀 확인 6 8" xfId="1139"/>
    <cellStyle name="셀 확인 6 9" xfId="1140"/>
    <cellStyle name="셀 확인 7" xfId="1141"/>
    <cellStyle name="셀 확인 7 10" xfId="1142"/>
    <cellStyle name="셀 확인 7 11" xfId="1143"/>
    <cellStyle name="셀 확인 7 12" xfId="1144"/>
    <cellStyle name="셀 확인 7 13" xfId="1145"/>
    <cellStyle name="셀 확인 7 14" xfId="1146"/>
    <cellStyle name="셀 확인 7 15" xfId="1147"/>
    <cellStyle name="셀 확인 7 16" xfId="1148"/>
    <cellStyle name="셀 확인 7 17" xfId="1149"/>
    <cellStyle name="셀 확인 7 18" xfId="1150"/>
    <cellStyle name="셀 확인 7 19" xfId="1151"/>
    <cellStyle name="셀 확인 7 2" xfId="1152"/>
    <cellStyle name="셀 확인 7 20" xfId="1153"/>
    <cellStyle name="셀 확인 7 21" xfId="1154"/>
    <cellStyle name="셀 확인 7 22" xfId="1155"/>
    <cellStyle name="셀 확인 7 23" xfId="1156"/>
    <cellStyle name="셀 확인 7 24" xfId="1157"/>
    <cellStyle name="셀 확인 7 25" xfId="1158"/>
    <cellStyle name="셀 확인 7 26" xfId="1159"/>
    <cellStyle name="셀 확인 7 27" xfId="1160"/>
    <cellStyle name="셀 확인 7 28" xfId="1161"/>
    <cellStyle name="셀 확인 7 29" xfId="1162"/>
    <cellStyle name="셀 확인 7 3" xfId="1163"/>
    <cellStyle name="셀 확인 7 30" xfId="1164"/>
    <cellStyle name="셀 확인 7 31" xfId="1165"/>
    <cellStyle name="셀 확인 7 4" xfId="1166"/>
    <cellStyle name="셀 확인 7 5" xfId="1167"/>
    <cellStyle name="셀 확인 7 6" xfId="1168"/>
    <cellStyle name="셀 확인 7 7" xfId="1169"/>
    <cellStyle name="셀 확인 7 8" xfId="1170"/>
    <cellStyle name="셀 확인 7 9" xfId="1171"/>
    <cellStyle name="셀 확인 8" xfId="1172"/>
    <cellStyle name="셀 확인 8 10" xfId="1173"/>
    <cellStyle name="셀 확인 8 11" xfId="1174"/>
    <cellStyle name="셀 확인 8 12" xfId="1175"/>
    <cellStyle name="셀 확인 8 13" xfId="1176"/>
    <cellStyle name="셀 확인 8 14" xfId="1177"/>
    <cellStyle name="셀 확인 8 15" xfId="1178"/>
    <cellStyle name="셀 확인 8 16" xfId="1179"/>
    <cellStyle name="셀 확인 8 17" xfId="1180"/>
    <cellStyle name="셀 확인 8 18" xfId="1181"/>
    <cellStyle name="셀 확인 8 19" xfId="1182"/>
    <cellStyle name="셀 확인 8 2" xfId="1183"/>
    <cellStyle name="셀 확인 8 2 10" xfId="1184"/>
    <cellStyle name="셀 확인 8 2 11" xfId="1185"/>
    <cellStyle name="셀 확인 8 2 12" xfId="1186"/>
    <cellStyle name="셀 확인 8 2 13" xfId="1187"/>
    <cellStyle name="셀 확인 8 2 14" xfId="1188"/>
    <cellStyle name="셀 확인 8 2 15" xfId="1189"/>
    <cellStyle name="셀 확인 8 2 16" xfId="1190"/>
    <cellStyle name="셀 확인 8 2 17" xfId="1191"/>
    <cellStyle name="셀 확인 8 2 18" xfId="1192"/>
    <cellStyle name="셀 확인 8 2 19" xfId="1193"/>
    <cellStyle name="셀 확인 8 2 2" xfId="1194"/>
    <cellStyle name="셀 확인 8 2 20" xfId="1195"/>
    <cellStyle name="셀 확인 8 2 21" xfId="1196"/>
    <cellStyle name="셀 확인 8 2 22" xfId="1197"/>
    <cellStyle name="셀 확인 8 2 23" xfId="1198"/>
    <cellStyle name="셀 확인 8 2 24" xfId="1199"/>
    <cellStyle name="셀 확인 8 2 25" xfId="1200"/>
    <cellStyle name="셀 확인 8 2 26" xfId="1201"/>
    <cellStyle name="셀 확인 8 2 27" xfId="1202"/>
    <cellStyle name="셀 확인 8 2 28" xfId="1203"/>
    <cellStyle name="셀 확인 8 2 29" xfId="1204"/>
    <cellStyle name="셀 확인 8 2 3" xfId="1205"/>
    <cellStyle name="셀 확인 8 2 30" xfId="1206"/>
    <cellStyle name="셀 확인 8 2 31" xfId="1207"/>
    <cellStyle name="셀 확인 8 2 4" xfId="1208"/>
    <cellStyle name="셀 확인 8 2 5" xfId="1209"/>
    <cellStyle name="셀 확인 8 2 6" xfId="1210"/>
    <cellStyle name="셀 확인 8 2 7" xfId="1211"/>
    <cellStyle name="셀 확인 8 2 8" xfId="1212"/>
    <cellStyle name="셀 확인 8 2 9" xfId="1213"/>
    <cellStyle name="셀 확인 8 20" xfId="1214"/>
    <cellStyle name="셀 확인 8 21" xfId="1215"/>
    <cellStyle name="셀 확인 8 22" xfId="1216"/>
    <cellStyle name="셀 확인 8 23" xfId="1217"/>
    <cellStyle name="셀 확인 8 24" xfId="1218"/>
    <cellStyle name="셀 확인 8 25" xfId="1219"/>
    <cellStyle name="셀 확인 8 26" xfId="1220"/>
    <cellStyle name="셀 확인 8 27" xfId="1221"/>
    <cellStyle name="셀 확인 8 28" xfId="1222"/>
    <cellStyle name="셀 확인 8 29" xfId="1223"/>
    <cellStyle name="셀 확인 8 3" xfId="1224"/>
    <cellStyle name="셀 확인 8 30" xfId="1225"/>
    <cellStyle name="셀 확인 8 31" xfId="1226"/>
    <cellStyle name="셀 확인 8 32" xfId="1227"/>
    <cellStyle name="셀 확인 8 4" xfId="1228"/>
    <cellStyle name="셀 확인 8 5" xfId="1229"/>
    <cellStyle name="셀 확인 8 6" xfId="1230"/>
    <cellStyle name="셀 확인 8 7" xfId="1231"/>
    <cellStyle name="셀 확인 8 8" xfId="1232"/>
    <cellStyle name="셀 확인 8 9" xfId="1233"/>
    <cellStyle name="셀 확인 9" xfId="1234"/>
    <cellStyle name="셀 확인 9 10" xfId="1235"/>
    <cellStyle name="셀 확인 9 11" xfId="1236"/>
    <cellStyle name="셀 확인 9 12" xfId="1237"/>
    <cellStyle name="셀 확인 9 13" xfId="1238"/>
    <cellStyle name="셀 확인 9 14" xfId="1239"/>
    <cellStyle name="셀 확인 9 15" xfId="1240"/>
    <cellStyle name="셀 확인 9 16" xfId="1241"/>
    <cellStyle name="셀 확인 9 17" xfId="1242"/>
    <cellStyle name="셀 확인 9 18" xfId="1243"/>
    <cellStyle name="셀 확인 9 19" xfId="1244"/>
    <cellStyle name="셀 확인 9 2" xfId="1245"/>
    <cellStyle name="셀 확인 9 2 10" xfId="1246"/>
    <cellStyle name="셀 확인 9 2 11" xfId="1247"/>
    <cellStyle name="셀 확인 9 2 12" xfId="1248"/>
    <cellStyle name="셀 확인 9 2 13" xfId="1249"/>
    <cellStyle name="셀 확인 9 2 14" xfId="1250"/>
    <cellStyle name="셀 확인 9 2 15" xfId="1251"/>
    <cellStyle name="셀 확인 9 2 16" xfId="1252"/>
    <cellStyle name="셀 확인 9 2 17" xfId="1253"/>
    <cellStyle name="셀 확인 9 2 18" xfId="1254"/>
    <cellStyle name="셀 확인 9 2 19" xfId="1255"/>
    <cellStyle name="셀 확인 9 2 2" xfId="1256"/>
    <cellStyle name="셀 확인 9 2 20" xfId="1257"/>
    <cellStyle name="셀 확인 9 2 21" xfId="1258"/>
    <cellStyle name="셀 확인 9 2 22" xfId="1259"/>
    <cellStyle name="셀 확인 9 2 23" xfId="1260"/>
    <cellStyle name="셀 확인 9 2 24" xfId="1261"/>
    <cellStyle name="셀 확인 9 2 25" xfId="1262"/>
    <cellStyle name="셀 확인 9 2 26" xfId="1263"/>
    <cellStyle name="셀 확인 9 2 27" xfId="1264"/>
    <cellStyle name="셀 확인 9 2 28" xfId="1265"/>
    <cellStyle name="셀 확인 9 2 29" xfId="1266"/>
    <cellStyle name="셀 확인 9 2 3" xfId="1267"/>
    <cellStyle name="셀 확인 9 2 30" xfId="1268"/>
    <cellStyle name="셀 확인 9 2 31" xfId="1269"/>
    <cellStyle name="셀 확인 9 2 4" xfId="1270"/>
    <cellStyle name="셀 확인 9 2 5" xfId="1271"/>
    <cellStyle name="셀 확인 9 2 6" xfId="1272"/>
    <cellStyle name="셀 확인 9 2 7" xfId="1273"/>
    <cellStyle name="셀 확인 9 2 8" xfId="1274"/>
    <cellStyle name="셀 확인 9 2 9" xfId="1275"/>
    <cellStyle name="셀 확인 9 20" xfId="1276"/>
    <cellStyle name="셀 확인 9 21" xfId="1277"/>
    <cellStyle name="셀 확인 9 22" xfId="1278"/>
    <cellStyle name="셀 확인 9 23" xfId="1279"/>
    <cellStyle name="셀 확인 9 24" xfId="1280"/>
    <cellStyle name="셀 확인 9 25" xfId="1281"/>
    <cellStyle name="셀 확인 9 26" xfId="1282"/>
    <cellStyle name="셀 확인 9 27" xfId="1283"/>
    <cellStyle name="셀 확인 9 28" xfId="1284"/>
    <cellStyle name="셀 확인 9 29" xfId="1285"/>
    <cellStyle name="셀 확인 9 3" xfId="1286"/>
    <cellStyle name="셀 확인 9 30" xfId="1287"/>
    <cellStyle name="셀 확인 9 31" xfId="1288"/>
    <cellStyle name="셀 확인 9 32" xfId="1289"/>
    <cellStyle name="셀 확인 9 4" xfId="1290"/>
    <cellStyle name="셀 확인 9 5" xfId="1291"/>
    <cellStyle name="셀 확인 9 6" xfId="1292"/>
    <cellStyle name="셀 확인 9 7" xfId="1293"/>
    <cellStyle name="셀 확인 9 8" xfId="1294"/>
    <cellStyle name="셀 확인 9 9" xfId="1295"/>
    <cellStyle name="숫자(R)" xfId="1296"/>
    <cellStyle name="쉼" xfId="1297"/>
    <cellStyle name="쉼표 [0]" xfId="1298" builtinId="6"/>
    <cellStyle name="쉼표 [0] 10" xfId="1299"/>
    <cellStyle name="쉼표 [0] 11" xfId="1300"/>
    <cellStyle name="쉼표 [0] 12" xfId="1301"/>
    <cellStyle name="쉼표 [0] 13" xfId="1302"/>
    <cellStyle name="쉼표 [0] 14" xfId="1303"/>
    <cellStyle name="쉼표 [0] 2" xfId="1304"/>
    <cellStyle name="쉼표 [0] 2 2" xfId="1305"/>
    <cellStyle name="쉼표 [0] 2 3" xfId="1306"/>
    <cellStyle name="쉼표 [0] 2 4" xfId="1307"/>
    <cellStyle name="쉼표 [0] 2 5" xfId="1308"/>
    <cellStyle name="쉼표 [0] 2 6" xfId="1309"/>
    <cellStyle name="쉼표 [0] 2 7" xfId="1310"/>
    <cellStyle name="쉼표 [0] 2_이천설봉2차감리지정신청(최종)" xfId="1311"/>
    <cellStyle name="쉼표 [0] 3" xfId="1312"/>
    <cellStyle name="쉼표 [0] 4" xfId="1313"/>
    <cellStyle name="쉼표 [0] 5" xfId="1314"/>
    <cellStyle name="쉼표 [0] 5 2" xfId="1315"/>
    <cellStyle name="쉼표 [0] 5_이천설봉2차감리지정신청(최종)" xfId="1316"/>
    <cellStyle name="쉼표 [0] 6" xfId="1317"/>
    <cellStyle name="쉼표 [0] 6 2" xfId="1318"/>
    <cellStyle name="쉼표 [0] 6_이천설봉2차감리지정신청(최종)" xfId="1319"/>
    <cellStyle name="쉼표 [0] 7" xfId="1320"/>
    <cellStyle name="쉼표 [0] 8" xfId="1321"/>
    <cellStyle name="쉼표 [0] 9" xfId="1322"/>
    <cellStyle name="스타일 1" xfId="1323"/>
    <cellStyle name="연결된 셀 2" xfId="1324"/>
    <cellStyle name="연결된 셀 3" xfId="1325"/>
    <cellStyle name="연결된 셀 4" xfId="1326"/>
    <cellStyle name="연결된 셀 5" xfId="1327"/>
    <cellStyle name="연결된 셀 6" xfId="1328"/>
    <cellStyle name="연결된 셀 7" xfId="1329"/>
    <cellStyle name="연결된 셀 8" xfId="1330"/>
    <cellStyle name="연결된 셀 8 2" xfId="1331"/>
    <cellStyle name="연결된 셀 9" xfId="1332"/>
    <cellStyle name="연결된 셀 9 2" xfId="1333"/>
    <cellStyle name="요약 2" xfId="1334"/>
    <cellStyle name="요약 2 10" xfId="1335"/>
    <cellStyle name="요약 2 11" xfId="1336"/>
    <cellStyle name="요약 2 12" xfId="1337"/>
    <cellStyle name="요약 2 13" xfId="1338"/>
    <cellStyle name="요약 2 14" xfId="1339"/>
    <cellStyle name="요약 2 15" xfId="1340"/>
    <cellStyle name="요약 2 16" xfId="1341"/>
    <cellStyle name="요약 2 17" xfId="1342"/>
    <cellStyle name="요약 2 18" xfId="1343"/>
    <cellStyle name="요약 2 19" xfId="1344"/>
    <cellStyle name="요약 2 2" xfId="1345"/>
    <cellStyle name="요약 2 20" xfId="1346"/>
    <cellStyle name="요약 2 21" xfId="1347"/>
    <cellStyle name="요약 2 22" xfId="1348"/>
    <cellStyle name="요약 2 3" xfId="1349"/>
    <cellStyle name="요약 2 4" xfId="1350"/>
    <cellStyle name="요약 2 5" xfId="1351"/>
    <cellStyle name="요약 2 6" xfId="1352"/>
    <cellStyle name="요약 2 7" xfId="1353"/>
    <cellStyle name="요약 2 8" xfId="1354"/>
    <cellStyle name="요약 2 9" xfId="1355"/>
    <cellStyle name="요약 3" xfId="1356"/>
    <cellStyle name="요약 3 10" xfId="1357"/>
    <cellStyle name="요약 3 11" xfId="1358"/>
    <cellStyle name="요약 3 12" xfId="1359"/>
    <cellStyle name="요약 3 13" xfId="1360"/>
    <cellStyle name="요약 3 14" xfId="1361"/>
    <cellStyle name="요약 3 15" xfId="1362"/>
    <cellStyle name="요약 3 16" xfId="1363"/>
    <cellStyle name="요약 3 17" xfId="1364"/>
    <cellStyle name="요약 3 18" xfId="1365"/>
    <cellStyle name="요약 3 19" xfId="1366"/>
    <cellStyle name="요약 3 2" xfId="1367"/>
    <cellStyle name="요약 3 20" xfId="1368"/>
    <cellStyle name="요약 3 21" xfId="1369"/>
    <cellStyle name="요약 3 22" xfId="1370"/>
    <cellStyle name="요약 3 3" xfId="1371"/>
    <cellStyle name="요약 3 4" xfId="1372"/>
    <cellStyle name="요약 3 5" xfId="1373"/>
    <cellStyle name="요약 3 6" xfId="1374"/>
    <cellStyle name="요약 3 7" xfId="1375"/>
    <cellStyle name="요약 3 8" xfId="1376"/>
    <cellStyle name="요약 3 9" xfId="1377"/>
    <cellStyle name="요약 4" xfId="1378"/>
    <cellStyle name="요약 4 10" xfId="1379"/>
    <cellStyle name="요약 4 11" xfId="1380"/>
    <cellStyle name="요약 4 12" xfId="1381"/>
    <cellStyle name="요약 4 13" xfId="1382"/>
    <cellStyle name="요약 4 14" xfId="1383"/>
    <cellStyle name="요약 4 15" xfId="1384"/>
    <cellStyle name="요약 4 16" xfId="1385"/>
    <cellStyle name="요약 4 17" xfId="1386"/>
    <cellStyle name="요약 4 18" xfId="1387"/>
    <cellStyle name="요약 4 19" xfId="1388"/>
    <cellStyle name="요약 4 2" xfId="1389"/>
    <cellStyle name="요약 4 20" xfId="1390"/>
    <cellStyle name="요약 4 21" xfId="1391"/>
    <cellStyle name="요약 4 22" xfId="1392"/>
    <cellStyle name="요약 4 3" xfId="1393"/>
    <cellStyle name="요약 4 4" xfId="1394"/>
    <cellStyle name="요약 4 5" xfId="1395"/>
    <cellStyle name="요약 4 6" xfId="1396"/>
    <cellStyle name="요약 4 7" xfId="1397"/>
    <cellStyle name="요약 4 8" xfId="1398"/>
    <cellStyle name="요약 4 9" xfId="1399"/>
    <cellStyle name="요약 5" xfId="1400"/>
    <cellStyle name="요약 5 10" xfId="1401"/>
    <cellStyle name="요약 5 11" xfId="1402"/>
    <cellStyle name="요약 5 12" xfId="1403"/>
    <cellStyle name="요약 5 13" xfId="1404"/>
    <cellStyle name="요약 5 14" xfId="1405"/>
    <cellStyle name="요약 5 15" xfId="1406"/>
    <cellStyle name="요약 5 16" xfId="1407"/>
    <cellStyle name="요약 5 17" xfId="1408"/>
    <cellStyle name="요약 5 18" xfId="1409"/>
    <cellStyle name="요약 5 19" xfId="1410"/>
    <cellStyle name="요약 5 2" xfId="1411"/>
    <cellStyle name="요약 5 20" xfId="1412"/>
    <cellStyle name="요약 5 21" xfId="1413"/>
    <cellStyle name="요약 5 22" xfId="1414"/>
    <cellStyle name="요약 5 3" xfId="1415"/>
    <cellStyle name="요약 5 4" xfId="1416"/>
    <cellStyle name="요약 5 5" xfId="1417"/>
    <cellStyle name="요약 5 6" xfId="1418"/>
    <cellStyle name="요약 5 7" xfId="1419"/>
    <cellStyle name="요약 5 8" xfId="1420"/>
    <cellStyle name="요약 5 9" xfId="1421"/>
    <cellStyle name="요약 6" xfId="1422"/>
    <cellStyle name="요약 6 10" xfId="1423"/>
    <cellStyle name="요약 6 11" xfId="1424"/>
    <cellStyle name="요약 6 12" xfId="1425"/>
    <cellStyle name="요약 6 13" xfId="1426"/>
    <cellStyle name="요약 6 14" xfId="1427"/>
    <cellStyle name="요약 6 15" xfId="1428"/>
    <cellStyle name="요약 6 16" xfId="1429"/>
    <cellStyle name="요약 6 17" xfId="1430"/>
    <cellStyle name="요약 6 18" xfId="1431"/>
    <cellStyle name="요약 6 19" xfId="1432"/>
    <cellStyle name="요약 6 2" xfId="1433"/>
    <cellStyle name="요약 6 20" xfId="1434"/>
    <cellStyle name="요약 6 21" xfId="1435"/>
    <cellStyle name="요약 6 22" xfId="1436"/>
    <cellStyle name="요약 6 3" xfId="1437"/>
    <cellStyle name="요약 6 4" xfId="1438"/>
    <cellStyle name="요약 6 5" xfId="1439"/>
    <cellStyle name="요약 6 6" xfId="1440"/>
    <cellStyle name="요약 6 7" xfId="1441"/>
    <cellStyle name="요약 6 8" xfId="1442"/>
    <cellStyle name="요약 6 9" xfId="1443"/>
    <cellStyle name="요약 7" xfId="1444"/>
    <cellStyle name="요약 7 10" xfId="1445"/>
    <cellStyle name="요약 7 11" xfId="1446"/>
    <cellStyle name="요약 7 12" xfId="1447"/>
    <cellStyle name="요약 7 13" xfId="1448"/>
    <cellStyle name="요약 7 14" xfId="1449"/>
    <cellStyle name="요약 7 15" xfId="1450"/>
    <cellStyle name="요약 7 16" xfId="1451"/>
    <cellStyle name="요약 7 17" xfId="1452"/>
    <cellStyle name="요약 7 18" xfId="1453"/>
    <cellStyle name="요약 7 19" xfId="1454"/>
    <cellStyle name="요약 7 2" xfId="1455"/>
    <cellStyle name="요약 7 20" xfId="1456"/>
    <cellStyle name="요약 7 21" xfId="1457"/>
    <cellStyle name="요약 7 22" xfId="1458"/>
    <cellStyle name="요약 7 3" xfId="1459"/>
    <cellStyle name="요약 7 4" xfId="1460"/>
    <cellStyle name="요약 7 5" xfId="1461"/>
    <cellStyle name="요약 7 6" xfId="1462"/>
    <cellStyle name="요약 7 7" xfId="1463"/>
    <cellStyle name="요약 7 8" xfId="1464"/>
    <cellStyle name="요약 7 9" xfId="1465"/>
    <cellStyle name="요약 8" xfId="1466"/>
    <cellStyle name="요약 8 10" xfId="1467"/>
    <cellStyle name="요약 8 11" xfId="1468"/>
    <cellStyle name="요약 8 12" xfId="1469"/>
    <cellStyle name="요약 8 13" xfId="1470"/>
    <cellStyle name="요약 8 14" xfId="1471"/>
    <cellStyle name="요약 8 15" xfId="1472"/>
    <cellStyle name="요약 8 16" xfId="1473"/>
    <cellStyle name="요약 8 17" xfId="1474"/>
    <cellStyle name="요약 8 18" xfId="1475"/>
    <cellStyle name="요약 8 19" xfId="1476"/>
    <cellStyle name="요약 8 2" xfId="1477"/>
    <cellStyle name="요약 8 2 10" xfId="1478"/>
    <cellStyle name="요약 8 2 11" xfId="1479"/>
    <cellStyle name="요약 8 2 12" xfId="1480"/>
    <cellStyle name="요약 8 2 13" xfId="1481"/>
    <cellStyle name="요약 8 2 14" xfId="1482"/>
    <cellStyle name="요약 8 2 15" xfId="1483"/>
    <cellStyle name="요약 8 2 16" xfId="1484"/>
    <cellStyle name="요약 8 2 17" xfId="1485"/>
    <cellStyle name="요약 8 2 18" xfId="1486"/>
    <cellStyle name="요약 8 2 19" xfId="1487"/>
    <cellStyle name="요약 8 2 2" xfId="1488"/>
    <cellStyle name="요약 8 2 20" xfId="1489"/>
    <cellStyle name="요약 8 2 21" xfId="1490"/>
    <cellStyle name="요약 8 2 22" xfId="1491"/>
    <cellStyle name="요약 8 2 3" xfId="1492"/>
    <cellStyle name="요약 8 2 4" xfId="1493"/>
    <cellStyle name="요약 8 2 5" xfId="1494"/>
    <cellStyle name="요약 8 2 6" xfId="1495"/>
    <cellStyle name="요약 8 2 7" xfId="1496"/>
    <cellStyle name="요약 8 2 8" xfId="1497"/>
    <cellStyle name="요약 8 2 9" xfId="1498"/>
    <cellStyle name="요약 8 20" xfId="1499"/>
    <cellStyle name="요약 8 21" xfId="1500"/>
    <cellStyle name="요약 8 22" xfId="1501"/>
    <cellStyle name="요약 8 23" xfId="1502"/>
    <cellStyle name="요약 8 3" xfId="1503"/>
    <cellStyle name="요약 8 4" xfId="1504"/>
    <cellStyle name="요약 8 5" xfId="1505"/>
    <cellStyle name="요약 8 6" xfId="1506"/>
    <cellStyle name="요약 8 7" xfId="1507"/>
    <cellStyle name="요약 8 8" xfId="1508"/>
    <cellStyle name="요약 8 9" xfId="1509"/>
    <cellStyle name="요약 9" xfId="1510"/>
    <cellStyle name="요약 9 10" xfId="1511"/>
    <cellStyle name="요약 9 11" xfId="1512"/>
    <cellStyle name="요약 9 12" xfId="1513"/>
    <cellStyle name="요약 9 13" xfId="1514"/>
    <cellStyle name="요약 9 14" xfId="1515"/>
    <cellStyle name="요약 9 15" xfId="1516"/>
    <cellStyle name="요약 9 16" xfId="1517"/>
    <cellStyle name="요약 9 17" xfId="1518"/>
    <cellStyle name="요약 9 18" xfId="1519"/>
    <cellStyle name="요약 9 19" xfId="1520"/>
    <cellStyle name="요약 9 2" xfId="1521"/>
    <cellStyle name="요약 9 2 10" xfId="1522"/>
    <cellStyle name="요약 9 2 11" xfId="1523"/>
    <cellStyle name="요약 9 2 12" xfId="1524"/>
    <cellStyle name="요약 9 2 13" xfId="1525"/>
    <cellStyle name="요약 9 2 14" xfId="1526"/>
    <cellStyle name="요약 9 2 15" xfId="1527"/>
    <cellStyle name="요약 9 2 16" xfId="1528"/>
    <cellStyle name="요약 9 2 17" xfId="1529"/>
    <cellStyle name="요약 9 2 18" xfId="1530"/>
    <cellStyle name="요약 9 2 19" xfId="1531"/>
    <cellStyle name="요약 9 2 2" xfId="1532"/>
    <cellStyle name="요약 9 2 20" xfId="1533"/>
    <cellStyle name="요약 9 2 21" xfId="1534"/>
    <cellStyle name="요약 9 2 22" xfId="1535"/>
    <cellStyle name="요약 9 2 3" xfId="1536"/>
    <cellStyle name="요약 9 2 4" xfId="1537"/>
    <cellStyle name="요약 9 2 5" xfId="1538"/>
    <cellStyle name="요약 9 2 6" xfId="1539"/>
    <cellStyle name="요약 9 2 7" xfId="1540"/>
    <cellStyle name="요약 9 2 8" xfId="1541"/>
    <cellStyle name="요약 9 2 9" xfId="1542"/>
    <cellStyle name="요약 9 20" xfId="1543"/>
    <cellStyle name="요약 9 21" xfId="1544"/>
    <cellStyle name="요약 9 22" xfId="1545"/>
    <cellStyle name="요약 9 23" xfId="1546"/>
    <cellStyle name="요약 9 3" xfId="1547"/>
    <cellStyle name="요약 9 4" xfId="1548"/>
    <cellStyle name="요약 9 5" xfId="1549"/>
    <cellStyle name="요약 9 6" xfId="1550"/>
    <cellStyle name="요약 9 7" xfId="1551"/>
    <cellStyle name="요약 9 8" xfId="1552"/>
    <cellStyle name="요약 9 9" xfId="1553"/>
    <cellStyle name="입력 2" xfId="1554"/>
    <cellStyle name="입력 2 10" xfId="1555"/>
    <cellStyle name="입력 2 11" xfId="1556"/>
    <cellStyle name="입력 2 12" xfId="1557"/>
    <cellStyle name="입력 2 13" xfId="1558"/>
    <cellStyle name="입력 2 14" xfId="1559"/>
    <cellStyle name="입력 2 15" xfId="1560"/>
    <cellStyle name="입력 2 16" xfId="1561"/>
    <cellStyle name="입력 2 17" xfId="1562"/>
    <cellStyle name="입력 2 18" xfId="1563"/>
    <cellStyle name="입력 2 19" xfId="1564"/>
    <cellStyle name="입력 2 2" xfId="1565"/>
    <cellStyle name="입력 2 20" xfId="1566"/>
    <cellStyle name="입력 2 21" xfId="1567"/>
    <cellStyle name="입력 2 22" xfId="1568"/>
    <cellStyle name="입력 2 3" xfId="1569"/>
    <cellStyle name="입력 2 4" xfId="1570"/>
    <cellStyle name="입력 2 5" xfId="1571"/>
    <cellStyle name="입력 2 6" xfId="1572"/>
    <cellStyle name="입력 2 7" xfId="1573"/>
    <cellStyle name="입력 2 8" xfId="1574"/>
    <cellStyle name="입력 2 9" xfId="1575"/>
    <cellStyle name="입력 3" xfId="1576"/>
    <cellStyle name="입력 3 10" xfId="1577"/>
    <cellStyle name="입력 3 11" xfId="1578"/>
    <cellStyle name="입력 3 12" xfId="1579"/>
    <cellStyle name="입력 3 13" xfId="1580"/>
    <cellStyle name="입력 3 14" xfId="1581"/>
    <cellStyle name="입력 3 15" xfId="1582"/>
    <cellStyle name="입력 3 16" xfId="1583"/>
    <cellStyle name="입력 3 17" xfId="1584"/>
    <cellStyle name="입력 3 18" xfId="1585"/>
    <cellStyle name="입력 3 19" xfId="1586"/>
    <cellStyle name="입력 3 2" xfId="1587"/>
    <cellStyle name="입력 3 20" xfId="1588"/>
    <cellStyle name="입력 3 21" xfId="1589"/>
    <cellStyle name="입력 3 22" xfId="1590"/>
    <cellStyle name="입력 3 3" xfId="1591"/>
    <cellStyle name="입력 3 4" xfId="1592"/>
    <cellStyle name="입력 3 5" xfId="1593"/>
    <cellStyle name="입력 3 6" xfId="1594"/>
    <cellStyle name="입력 3 7" xfId="1595"/>
    <cellStyle name="입력 3 8" xfId="1596"/>
    <cellStyle name="입력 3 9" xfId="1597"/>
    <cellStyle name="입력 4" xfId="1598"/>
    <cellStyle name="입력 4 10" xfId="1599"/>
    <cellStyle name="입력 4 11" xfId="1600"/>
    <cellStyle name="입력 4 12" xfId="1601"/>
    <cellStyle name="입력 4 13" xfId="1602"/>
    <cellStyle name="입력 4 14" xfId="1603"/>
    <cellStyle name="입력 4 15" xfId="1604"/>
    <cellStyle name="입력 4 16" xfId="1605"/>
    <cellStyle name="입력 4 17" xfId="1606"/>
    <cellStyle name="입력 4 18" xfId="1607"/>
    <cellStyle name="입력 4 19" xfId="1608"/>
    <cellStyle name="입력 4 2" xfId="1609"/>
    <cellStyle name="입력 4 20" xfId="1610"/>
    <cellStyle name="입력 4 21" xfId="1611"/>
    <cellStyle name="입력 4 22" xfId="1612"/>
    <cellStyle name="입력 4 3" xfId="1613"/>
    <cellStyle name="입력 4 4" xfId="1614"/>
    <cellStyle name="입력 4 5" xfId="1615"/>
    <cellStyle name="입력 4 6" xfId="1616"/>
    <cellStyle name="입력 4 7" xfId="1617"/>
    <cellStyle name="입력 4 8" xfId="1618"/>
    <cellStyle name="입력 4 9" xfId="1619"/>
    <cellStyle name="입력 5" xfId="1620"/>
    <cellStyle name="입력 5 10" xfId="1621"/>
    <cellStyle name="입력 5 11" xfId="1622"/>
    <cellStyle name="입력 5 12" xfId="1623"/>
    <cellStyle name="입력 5 13" xfId="1624"/>
    <cellStyle name="입력 5 14" xfId="1625"/>
    <cellStyle name="입력 5 15" xfId="1626"/>
    <cellStyle name="입력 5 16" xfId="1627"/>
    <cellStyle name="입력 5 17" xfId="1628"/>
    <cellStyle name="입력 5 18" xfId="1629"/>
    <cellStyle name="입력 5 19" xfId="1630"/>
    <cellStyle name="입력 5 2" xfId="1631"/>
    <cellStyle name="입력 5 20" xfId="1632"/>
    <cellStyle name="입력 5 21" xfId="1633"/>
    <cellStyle name="입력 5 22" xfId="1634"/>
    <cellStyle name="입력 5 3" xfId="1635"/>
    <cellStyle name="입력 5 4" xfId="1636"/>
    <cellStyle name="입력 5 5" xfId="1637"/>
    <cellStyle name="입력 5 6" xfId="1638"/>
    <cellStyle name="입력 5 7" xfId="1639"/>
    <cellStyle name="입력 5 8" xfId="1640"/>
    <cellStyle name="입력 5 9" xfId="1641"/>
    <cellStyle name="입력 6" xfId="1642"/>
    <cellStyle name="입력 6 10" xfId="1643"/>
    <cellStyle name="입력 6 11" xfId="1644"/>
    <cellStyle name="입력 6 12" xfId="1645"/>
    <cellStyle name="입력 6 13" xfId="1646"/>
    <cellStyle name="입력 6 14" xfId="1647"/>
    <cellStyle name="입력 6 15" xfId="1648"/>
    <cellStyle name="입력 6 16" xfId="1649"/>
    <cellStyle name="입력 6 17" xfId="1650"/>
    <cellStyle name="입력 6 18" xfId="1651"/>
    <cellStyle name="입력 6 19" xfId="1652"/>
    <cellStyle name="입력 6 2" xfId="1653"/>
    <cellStyle name="입력 6 20" xfId="1654"/>
    <cellStyle name="입력 6 21" xfId="1655"/>
    <cellStyle name="입력 6 22" xfId="1656"/>
    <cellStyle name="입력 6 3" xfId="1657"/>
    <cellStyle name="입력 6 4" xfId="1658"/>
    <cellStyle name="입력 6 5" xfId="1659"/>
    <cellStyle name="입력 6 6" xfId="1660"/>
    <cellStyle name="입력 6 7" xfId="1661"/>
    <cellStyle name="입력 6 8" xfId="1662"/>
    <cellStyle name="입력 6 9" xfId="1663"/>
    <cellStyle name="입력 7" xfId="1664"/>
    <cellStyle name="입력 7 10" xfId="1665"/>
    <cellStyle name="입력 7 11" xfId="1666"/>
    <cellStyle name="입력 7 12" xfId="1667"/>
    <cellStyle name="입력 7 13" xfId="1668"/>
    <cellStyle name="입력 7 14" xfId="1669"/>
    <cellStyle name="입력 7 15" xfId="1670"/>
    <cellStyle name="입력 7 16" xfId="1671"/>
    <cellStyle name="입력 7 17" xfId="1672"/>
    <cellStyle name="입력 7 18" xfId="1673"/>
    <cellStyle name="입력 7 19" xfId="1674"/>
    <cellStyle name="입력 7 2" xfId="1675"/>
    <cellStyle name="입력 7 20" xfId="1676"/>
    <cellStyle name="입력 7 21" xfId="1677"/>
    <cellStyle name="입력 7 22" xfId="1678"/>
    <cellStyle name="입력 7 3" xfId="1679"/>
    <cellStyle name="입력 7 4" xfId="1680"/>
    <cellStyle name="입력 7 5" xfId="1681"/>
    <cellStyle name="입력 7 6" xfId="1682"/>
    <cellStyle name="입력 7 7" xfId="1683"/>
    <cellStyle name="입력 7 8" xfId="1684"/>
    <cellStyle name="입력 7 9" xfId="1685"/>
    <cellStyle name="입력 8" xfId="1686"/>
    <cellStyle name="입력 8 10" xfId="1687"/>
    <cellStyle name="입력 8 11" xfId="1688"/>
    <cellStyle name="입력 8 12" xfId="1689"/>
    <cellStyle name="입력 8 13" xfId="1690"/>
    <cellStyle name="입력 8 14" xfId="1691"/>
    <cellStyle name="입력 8 15" xfId="1692"/>
    <cellStyle name="입력 8 16" xfId="1693"/>
    <cellStyle name="입력 8 17" xfId="1694"/>
    <cellStyle name="입력 8 18" xfId="1695"/>
    <cellStyle name="입력 8 19" xfId="1696"/>
    <cellStyle name="입력 8 2" xfId="1697"/>
    <cellStyle name="입력 8 2 10" xfId="1698"/>
    <cellStyle name="입력 8 2 11" xfId="1699"/>
    <cellStyle name="입력 8 2 12" xfId="1700"/>
    <cellStyle name="입력 8 2 13" xfId="1701"/>
    <cellStyle name="입력 8 2 14" xfId="1702"/>
    <cellStyle name="입력 8 2 15" xfId="1703"/>
    <cellStyle name="입력 8 2 16" xfId="1704"/>
    <cellStyle name="입력 8 2 17" xfId="1705"/>
    <cellStyle name="입력 8 2 18" xfId="1706"/>
    <cellStyle name="입력 8 2 19" xfId="1707"/>
    <cellStyle name="입력 8 2 2" xfId="1708"/>
    <cellStyle name="입력 8 2 20" xfId="1709"/>
    <cellStyle name="입력 8 2 21" xfId="1710"/>
    <cellStyle name="입력 8 2 22" xfId="1711"/>
    <cellStyle name="입력 8 2 3" xfId="1712"/>
    <cellStyle name="입력 8 2 4" xfId="1713"/>
    <cellStyle name="입력 8 2 5" xfId="1714"/>
    <cellStyle name="입력 8 2 6" xfId="1715"/>
    <cellStyle name="입력 8 2 7" xfId="1716"/>
    <cellStyle name="입력 8 2 8" xfId="1717"/>
    <cellStyle name="입력 8 2 9" xfId="1718"/>
    <cellStyle name="입력 8 20" xfId="1719"/>
    <cellStyle name="입력 8 21" xfId="1720"/>
    <cellStyle name="입력 8 22" xfId="1721"/>
    <cellStyle name="입력 8 23" xfId="1722"/>
    <cellStyle name="입력 8 3" xfId="1723"/>
    <cellStyle name="입력 8 4" xfId="1724"/>
    <cellStyle name="입력 8 5" xfId="1725"/>
    <cellStyle name="입력 8 6" xfId="1726"/>
    <cellStyle name="입력 8 7" xfId="1727"/>
    <cellStyle name="입력 8 8" xfId="1728"/>
    <cellStyle name="입력 8 9" xfId="1729"/>
    <cellStyle name="입력 9" xfId="1730"/>
    <cellStyle name="입력 9 10" xfId="1731"/>
    <cellStyle name="입력 9 11" xfId="1732"/>
    <cellStyle name="입력 9 12" xfId="1733"/>
    <cellStyle name="입력 9 13" xfId="1734"/>
    <cellStyle name="입력 9 14" xfId="1735"/>
    <cellStyle name="입력 9 15" xfId="1736"/>
    <cellStyle name="입력 9 16" xfId="1737"/>
    <cellStyle name="입력 9 17" xfId="1738"/>
    <cellStyle name="입력 9 18" xfId="1739"/>
    <cellStyle name="입력 9 19" xfId="1740"/>
    <cellStyle name="입력 9 2" xfId="1741"/>
    <cellStyle name="입력 9 2 10" xfId="1742"/>
    <cellStyle name="입력 9 2 11" xfId="1743"/>
    <cellStyle name="입력 9 2 12" xfId="1744"/>
    <cellStyle name="입력 9 2 13" xfId="1745"/>
    <cellStyle name="입력 9 2 14" xfId="1746"/>
    <cellStyle name="입력 9 2 15" xfId="1747"/>
    <cellStyle name="입력 9 2 16" xfId="1748"/>
    <cellStyle name="입력 9 2 17" xfId="1749"/>
    <cellStyle name="입력 9 2 18" xfId="1750"/>
    <cellStyle name="입력 9 2 19" xfId="1751"/>
    <cellStyle name="입력 9 2 2" xfId="1752"/>
    <cellStyle name="입력 9 2 20" xfId="1753"/>
    <cellStyle name="입력 9 2 21" xfId="1754"/>
    <cellStyle name="입력 9 2 22" xfId="1755"/>
    <cellStyle name="입력 9 2 3" xfId="1756"/>
    <cellStyle name="입력 9 2 4" xfId="1757"/>
    <cellStyle name="입력 9 2 5" xfId="1758"/>
    <cellStyle name="입력 9 2 6" xfId="1759"/>
    <cellStyle name="입력 9 2 7" xfId="1760"/>
    <cellStyle name="입력 9 2 8" xfId="1761"/>
    <cellStyle name="입력 9 2 9" xfId="1762"/>
    <cellStyle name="입력 9 20" xfId="1763"/>
    <cellStyle name="입력 9 21" xfId="1764"/>
    <cellStyle name="입력 9 22" xfId="1765"/>
    <cellStyle name="입력 9 23" xfId="1766"/>
    <cellStyle name="입력 9 3" xfId="1767"/>
    <cellStyle name="입력 9 4" xfId="1768"/>
    <cellStyle name="입력 9 5" xfId="1769"/>
    <cellStyle name="입력 9 6" xfId="1770"/>
    <cellStyle name="입력 9 7" xfId="1771"/>
    <cellStyle name="입력 9 8" xfId="1772"/>
    <cellStyle name="입력 9 9" xfId="1773"/>
    <cellStyle name="자리수" xfId="1774"/>
    <cellStyle name="자리수0" xfId="1775"/>
    <cellStyle name="제목 1 2" xfId="1776"/>
    <cellStyle name="제목 1 3" xfId="1777"/>
    <cellStyle name="제목 1 4" xfId="1778"/>
    <cellStyle name="제목 1 5" xfId="1779"/>
    <cellStyle name="제목 1 6" xfId="1780"/>
    <cellStyle name="제목 1 7" xfId="1781"/>
    <cellStyle name="제목 1 8" xfId="1782"/>
    <cellStyle name="제목 1 8 2" xfId="1783"/>
    <cellStyle name="제목 1 9" xfId="1784"/>
    <cellStyle name="제목 1 9 2" xfId="1785"/>
    <cellStyle name="제목 10" xfId="1786"/>
    <cellStyle name="제목 11" xfId="1787"/>
    <cellStyle name="제목 11 2" xfId="1788"/>
    <cellStyle name="제목 12" xfId="1789"/>
    <cellStyle name="제목 12 2" xfId="1790"/>
    <cellStyle name="제목 2 2" xfId="1791"/>
    <cellStyle name="제목 2 3" xfId="1792"/>
    <cellStyle name="제목 2 4" xfId="1793"/>
    <cellStyle name="제목 2 5" xfId="1794"/>
    <cellStyle name="제목 2 6" xfId="1795"/>
    <cellStyle name="제목 2 7" xfId="1796"/>
    <cellStyle name="제목 2 8" xfId="1797"/>
    <cellStyle name="제목 2 8 2" xfId="1798"/>
    <cellStyle name="제목 2 9" xfId="1799"/>
    <cellStyle name="제목 2 9 2" xfId="1800"/>
    <cellStyle name="제목 3 2" xfId="1801"/>
    <cellStyle name="제목 3 3" xfId="1802"/>
    <cellStyle name="제목 3 4" xfId="1803"/>
    <cellStyle name="제목 3 5" xfId="1804"/>
    <cellStyle name="제목 3 6" xfId="1805"/>
    <cellStyle name="제목 3 7" xfId="1806"/>
    <cellStyle name="제목 3 8" xfId="1807"/>
    <cellStyle name="제목 3 8 2" xfId="1808"/>
    <cellStyle name="제목 3 9" xfId="1809"/>
    <cellStyle name="제목 3 9 2" xfId="1810"/>
    <cellStyle name="제목 4 2" xfId="1811"/>
    <cellStyle name="제목 4 3" xfId="1812"/>
    <cellStyle name="제목 4 4" xfId="1813"/>
    <cellStyle name="제목 4 5" xfId="1814"/>
    <cellStyle name="제목 4 6" xfId="1815"/>
    <cellStyle name="제목 4 7" xfId="1816"/>
    <cellStyle name="제목 4 8" xfId="1817"/>
    <cellStyle name="제목 4 8 2" xfId="1818"/>
    <cellStyle name="제목 4 9" xfId="1819"/>
    <cellStyle name="제목 4 9 2" xfId="1820"/>
    <cellStyle name="제목 5" xfId="1821"/>
    <cellStyle name="제목 6" xfId="1822"/>
    <cellStyle name="제목 7" xfId="1823"/>
    <cellStyle name="제목 8" xfId="1824"/>
    <cellStyle name="제목 9" xfId="1825"/>
    <cellStyle name="좋음 2" xfId="1826"/>
    <cellStyle name="좋음 3" xfId="1827"/>
    <cellStyle name="좋음 4" xfId="1828"/>
    <cellStyle name="좋음 5" xfId="1829"/>
    <cellStyle name="좋음 6" xfId="1830"/>
    <cellStyle name="좋음 7" xfId="1831"/>
    <cellStyle name="좋음 8" xfId="1832"/>
    <cellStyle name="좋음 8 2" xfId="1833"/>
    <cellStyle name="좋음 9" xfId="1834"/>
    <cellStyle name="좋음 9 2" xfId="1835"/>
    <cellStyle name="지정되지 않음" xfId="1836"/>
    <cellStyle name="출력 2" xfId="1837"/>
    <cellStyle name="출력 2 10" xfId="1838"/>
    <cellStyle name="출력 2 11" xfId="1839"/>
    <cellStyle name="출력 2 12" xfId="1840"/>
    <cellStyle name="출력 2 13" xfId="1841"/>
    <cellStyle name="출력 2 14" xfId="1842"/>
    <cellStyle name="출력 2 15" xfId="1843"/>
    <cellStyle name="출력 2 16" xfId="1844"/>
    <cellStyle name="출력 2 17" xfId="1845"/>
    <cellStyle name="출력 2 18" xfId="1846"/>
    <cellStyle name="출력 2 19" xfId="1847"/>
    <cellStyle name="출력 2 2" xfId="1848"/>
    <cellStyle name="출력 2 20" xfId="1849"/>
    <cellStyle name="출력 2 21" xfId="1850"/>
    <cellStyle name="출력 2 22" xfId="1851"/>
    <cellStyle name="출력 2 3" xfId="1852"/>
    <cellStyle name="출력 2 4" xfId="1853"/>
    <cellStyle name="출력 2 5" xfId="1854"/>
    <cellStyle name="출력 2 6" xfId="1855"/>
    <cellStyle name="출력 2 7" xfId="1856"/>
    <cellStyle name="출력 2 8" xfId="1857"/>
    <cellStyle name="출력 2 9" xfId="1858"/>
    <cellStyle name="출력 3" xfId="1859"/>
    <cellStyle name="출력 3 10" xfId="1860"/>
    <cellStyle name="출력 3 11" xfId="1861"/>
    <cellStyle name="출력 3 12" xfId="1862"/>
    <cellStyle name="출력 3 13" xfId="1863"/>
    <cellStyle name="출력 3 14" xfId="1864"/>
    <cellStyle name="출력 3 15" xfId="1865"/>
    <cellStyle name="출력 3 16" xfId="1866"/>
    <cellStyle name="출력 3 17" xfId="1867"/>
    <cellStyle name="출력 3 18" xfId="1868"/>
    <cellStyle name="출력 3 19" xfId="1869"/>
    <cellStyle name="출력 3 2" xfId="1870"/>
    <cellStyle name="출력 3 20" xfId="1871"/>
    <cellStyle name="출력 3 21" xfId="1872"/>
    <cellStyle name="출력 3 22" xfId="1873"/>
    <cellStyle name="출력 3 3" xfId="1874"/>
    <cellStyle name="출력 3 4" xfId="1875"/>
    <cellStyle name="출력 3 5" xfId="1876"/>
    <cellStyle name="출력 3 6" xfId="1877"/>
    <cellStyle name="출력 3 7" xfId="1878"/>
    <cellStyle name="출력 3 8" xfId="1879"/>
    <cellStyle name="출력 3 9" xfId="1880"/>
    <cellStyle name="출력 4" xfId="1881"/>
    <cellStyle name="출력 4 10" xfId="1882"/>
    <cellStyle name="출력 4 11" xfId="1883"/>
    <cellStyle name="출력 4 12" xfId="1884"/>
    <cellStyle name="출력 4 13" xfId="1885"/>
    <cellStyle name="출력 4 14" xfId="1886"/>
    <cellStyle name="출력 4 15" xfId="1887"/>
    <cellStyle name="출력 4 16" xfId="1888"/>
    <cellStyle name="출력 4 17" xfId="1889"/>
    <cellStyle name="출력 4 18" xfId="1890"/>
    <cellStyle name="출력 4 19" xfId="1891"/>
    <cellStyle name="출력 4 2" xfId="1892"/>
    <cellStyle name="출력 4 20" xfId="1893"/>
    <cellStyle name="출력 4 21" xfId="1894"/>
    <cellStyle name="출력 4 22" xfId="1895"/>
    <cellStyle name="출력 4 3" xfId="1896"/>
    <cellStyle name="출력 4 4" xfId="1897"/>
    <cellStyle name="출력 4 5" xfId="1898"/>
    <cellStyle name="출력 4 6" xfId="1899"/>
    <cellStyle name="출력 4 7" xfId="1900"/>
    <cellStyle name="출력 4 8" xfId="1901"/>
    <cellStyle name="출력 4 9" xfId="1902"/>
    <cellStyle name="출력 5" xfId="1903"/>
    <cellStyle name="출력 5 10" xfId="1904"/>
    <cellStyle name="출력 5 11" xfId="1905"/>
    <cellStyle name="출력 5 12" xfId="1906"/>
    <cellStyle name="출력 5 13" xfId="1907"/>
    <cellStyle name="출력 5 14" xfId="1908"/>
    <cellStyle name="출력 5 15" xfId="1909"/>
    <cellStyle name="출력 5 16" xfId="1910"/>
    <cellStyle name="출력 5 17" xfId="1911"/>
    <cellStyle name="출력 5 18" xfId="1912"/>
    <cellStyle name="출력 5 19" xfId="1913"/>
    <cellStyle name="출력 5 2" xfId="1914"/>
    <cellStyle name="출력 5 20" xfId="1915"/>
    <cellStyle name="출력 5 21" xfId="1916"/>
    <cellStyle name="출력 5 22" xfId="1917"/>
    <cellStyle name="출력 5 3" xfId="1918"/>
    <cellStyle name="출력 5 4" xfId="1919"/>
    <cellStyle name="출력 5 5" xfId="1920"/>
    <cellStyle name="출력 5 6" xfId="1921"/>
    <cellStyle name="출력 5 7" xfId="1922"/>
    <cellStyle name="출력 5 8" xfId="1923"/>
    <cellStyle name="출력 5 9" xfId="1924"/>
    <cellStyle name="출력 6" xfId="1925"/>
    <cellStyle name="출력 6 10" xfId="1926"/>
    <cellStyle name="출력 6 11" xfId="1927"/>
    <cellStyle name="출력 6 12" xfId="1928"/>
    <cellStyle name="출력 6 13" xfId="1929"/>
    <cellStyle name="출력 6 14" xfId="1930"/>
    <cellStyle name="출력 6 15" xfId="1931"/>
    <cellStyle name="출력 6 16" xfId="1932"/>
    <cellStyle name="출력 6 17" xfId="1933"/>
    <cellStyle name="출력 6 18" xfId="1934"/>
    <cellStyle name="출력 6 19" xfId="1935"/>
    <cellStyle name="출력 6 2" xfId="1936"/>
    <cellStyle name="출력 6 20" xfId="1937"/>
    <cellStyle name="출력 6 21" xfId="1938"/>
    <cellStyle name="출력 6 22" xfId="1939"/>
    <cellStyle name="출력 6 3" xfId="1940"/>
    <cellStyle name="출력 6 4" xfId="1941"/>
    <cellStyle name="출력 6 5" xfId="1942"/>
    <cellStyle name="출력 6 6" xfId="1943"/>
    <cellStyle name="출력 6 7" xfId="1944"/>
    <cellStyle name="출력 6 8" xfId="1945"/>
    <cellStyle name="출력 6 9" xfId="1946"/>
    <cellStyle name="출력 7" xfId="1947"/>
    <cellStyle name="출력 7 10" xfId="1948"/>
    <cellStyle name="출력 7 11" xfId="1949"/>
    <cellStyle name="출력 7 12" xfId="1950"/>
    <cellStyle name="출력 7 13" xfId="1951"/>
    <cellStyle name="출력 7 14" xfId="1952"/>
    <cellStyle name="출력 7 15" xfId="1953"/>
    <cellStyle name="출력 7 16" xfId="1954"/>
    <cellStyle name="출력 7 17" xfId="1955"/>
    <cellStyle name="출력 7 18" xfId="1956"/>
    <cellStyle name="출력 7 19" xfId="1957"/>
    <cellStyle name="출력 7 2" xfId="1958"/>
    <cellStyle name="출력 7 20" xfId="1959"/>
    <cellStyle name="출력 7 21" xfId="1960"/>
    <cellStyle name="출력 7 22" xfId="1961"/>
    <cellStyle name="출력 7 3" xfId="1962"/>
    <cellStyle name="출력 7 4" xfId="1963"/>
    <cellStyle name="출력 7 5" xfId="1964"/>
    <cellStyle name="출력 7 6" xfId="1965"/>
    <cellStyle name="출력 7 7" xfId="1966"/>
    <cellStyle name="출력 7 8" xfId="1967"/>
    <cellStyle name="출력 7 9" xfId="1968"/>
    <cellStyle name="출력 8" xfId="1969"/>
    <cellStyle name="출력 8 10" xfId="1970"/>
    <cellStyle name="출력 8 11" xfId="1971"/>
    <cellStyle name="출력 8 12" xfId="1972"/>
    <cellStyle name="출력 8 13" xfId="1973"/>
    <cellStyle name="출력 8 14" xfId="1974"/>
    <cellStyle name="출력 8 15" xfId="1975"/>
    <cellStyle name="출력 8 16" xfId="1976"/>
    <cellStyle name="출력 8 17" xfId="1977"/>
    <cellStyle name="출력 8 18" xfId="1978"/>
    <cellStyle name="출력 8 19" xfId="1979"/>
    <cellStyle name="출력 8 2" xfId="1980"/>
    <cellStyle name="출력 8 2 10" xfId="1981"/>
    <cellStyle name="출력 8 2 11" xfId="1982"/>
    <cellStyle name="출력 8 2 12" xfId="1983"/>
    <cellStyle name="출력 8 2 13" xfId="1984"/>
    <cellStyle name="출력 8 2 14" xfId="1985"/>
    <cellStyle name="출력 8 2 15" xfId="1986"/>
    <cellStyle name="출력 8 2 16" xfId="1987"/>
    <cellStyle name="출력 8 2 17" xfId="1988"/>
    <cellStyle name="출력 8 2 18" xfId="1989"/>
    <cellStyle name="출력 8 2 19" xfId="1990"/>
    <cellStyle name="출력 8 2 2" xfId="1991"/>
    <cellStyle name="출력 8 2 20" xfId="1992"/>
    <cellStyle name="출력 8 2 21" xfId="1993"/>
    <cellStyle name="출력 8 2 22" xfId="1994"/>
    <cellStyle name="출력 8 2 3" xfId="1995"/>
    <cellStyle name="출력 8 2 4" xfId="1996"/>
    <cellStyle name="출력 8 2 5" xfId="1997"/>
    <cellStyle name="출력 8 2 6" xfId="1998"/>
    <cellStyle name="출력 8 2 7" xfId="1999"/>
    <cellStyle name="출력 8 2 8" xfId="2000"/>
    <cellStyle name="출력 8 2 9" xfId="2001"/>
    <cellStyle name="출력 8 20" xfId="2002"/>
    <cellStyle name="출력 8 21" xfId="2003"/>
    <cellStyle name="출력 8 22" xfId="2004"/>
    <cellStyle name="출력 8 23" xfId="2005"/>
    <cellStyle name="출력 8 3" xfId="2006"/>
    <cellStyle name="출력 8 4" xfId="2007"/>
    <cellStyle name="출력 8 5" xfId="2008"/>
    <cellStyle name="출력 8 6" xfId="2009"/>
    <cellStyle name="출력 8 7" xfId="2010"/>
    <cellStyle name="출력 8 8" xfId="2011"/>
    <cellStyle name="출력 8 9" xfId="2012"/>
    <cellStyle name="출력 9" xfId="2013"/>
    <cellStyle name="출력 9 10" xfId="2014"/>
    <cellStyle name="출력 9 11" xfId="2015"/>
    <cellStyle name="출력 9 12" xfId="2016"/>
    <cellStyle name="출력 9 13" xfId="2017"/>
    <cellStyle name="출력 9 14" xfId="2018"/>
    <cellStyle name="출력 9 15" xfId="2019"/>
    <cellStyle name="출력 9 16" xfId="2020"/>
    <cellStyle name="출력 9 17" xfId="2021"/>
    <cellStyle name="출력 9 18" xfId="2022"/>
    <cellStyle name="출력 9 19" xfId="2023"/>
    <cellStyle name="출력 9 2" xfId="2024"/>
    <cellStyle name="출력 9 2 10" xfId="2025"/>
    <cellStyle name="출력 9 2 11" xfId="2026"/>
    <cellStyle name="출력 9 2 12" xfId="2027"/>
    <cellStyle name="출력 9 2 13" xfId="2028"/>
    <cellStyle name="출력 9 2 14" xfId="2029"/>
    <cellStyle name="출력 9 2 15" xfId="2030"/>
    <cellStyle name="출력 9 2 16" xfId="2031"/>
    <cellStyle name="출력 9 2 17" xfId="2032"/>
    <cellStyle name="출력 9 2 18" xfId="2033"/>
    <cellStyle name="출력 9 2 19" xfId="2034"/>
    <cellStyle name="출력 9 2 2" xfId="2035"/>
    <cellStyle name="출력 9 2 20" xfId="2036"/>
    <cellStyle name="출력 9 2 21" xfId="2037"/>
    <cellStyle name="출력 9 2 22" xfId="2038"/>
    <cellStyle name="출력 9 2 3" xfId="2039"/>
    <cellStyle name="출력 9 2 4" xfId="2040"/>
    <cellStyle name="출력 9 2 5" xfId="2041"/>
    <cellStyle name="출력 9 2 6" xfId="2042"/>
    <cellStyle name="출력 9 2 7" xfId="2043"/>
    <cellStyle name="출력 9 2 8" xfId="2044"/>
    <cellStyle name="출력 9 2 9" xfId="2045"/>
    <cellStyle name="출력 9 20" xfId="2046"/>
    <cellStyle name="출력 9 21" xfId="2047"/>
    <cellStyle name="출력 9 22" xfId="2048"/>
    <cellStyle name="출력 9 23" xfId="2049"/>
    <cellStyle name="출력 9 3" xfId="2050"/>
    <cellStyle name="출력 9 4" xfId="2051"/>
    <cellStyle name="출력 9 5" xfId="2052"/>
    <cellStyle name="출력 9 6" xfId="2053"/>
    <cellStyle name="출력 9 7" xfId="2054"/>
    <cellStyle name="출력 9 8" xfId="2055"/>
    <cellStyle name="출력 9 9" xfId="2056"/>
    <cellStyle name="콤마 [0]_  종  합  " xfId="2057"/>
    <cellStyle name="콤마[0]" xfId="2058"/>
    <cellStyle name="콤마_  종  합  " xfId="2059"/>
    <cellStyle name="통화 [0] 2" xfId="2060"/>
    <cellStyle name="통화 [0] 3" xfId="2061"/>
    <cellStyle name="퍼센트" xfId="2062"/>
    <cellStyle name="표" xfId="2063"/>
    <cellStyle name="표준" xfId="0" builtinId="0"/>
    <cellStyle name="표준 10" xfId="2064"/>
    <cellStyle name="표준 10 2" xfId="2065"/>
    <cellStyle name="표준 11" xfId="2066"/>
    <cellStyle name="표준 12" xfId="2067"/>
    <cellStyle name="표준 13" xfId="2068"/>
    <cellStyle name="표준 14" xfId="2069"/>
    <cellStyle name="표준 15" xfId="2070"/>
    <cellStyle name="표준 15 3" xfId="2071"/>
    <cellStyle name="표준 16" xfId="2072"/>
    <cellStyle name="표준 17" xfId="2073"/>
    <cellStyle name="표준 18" xfId="2074"/>
    <cellStyle name="표준 19" xfId="2075"/>
    <cellStyle name="표준 2" xfId="2076"/>
    <cellStyle name="표준 2 2" xfId="2077"/>
    <cellStyle name="표준 2 2 2" xfId="2078"/>
    <cellStyle name="표준 2 3" xfId="2079"/>
    <cellStyle name="표준 2_사업개요" xfId="2080"/>
    <cellStyle name="표준 3" xfId="2081"/>
    <cellStyle name="표준 3 2" xfId="2082"/>
    <cellStyle name="표준 3 2 2" xfId="2083"/>
    <cellStyle name="표준 4" xfId="2084"/>
    <cellStyle name="표준 5" xfId="2085"/>
    <cellStyle name="표준 6" xfId="2086"/>
    <cellStyle name="표준 7" xfId="2087"/>
    <cellStyle name="표준 8" xfId="2088"/>
    <cellStyle name="표준 9" xfId="2089"/>
    <cellStyle name="표준2" xfId="2090"/>
    <cellStyle name="합산" xfId="2091"/>
    <cellStyle name="합산 10" xfId="2092"/>
    <cellStyle name="합산 11" xfId="2093"/>
    <cellStyle name="합산 12" xfId="2094"/>
    <cellStyle name="합산 13" xfId="2095"/>
    <cellStyle name="합산 14" xfId="2096"/>
    <cellStyle name="합산 15" xfId="2097"/>
    <cellStyle name="합산 16" xfId="2098"/>
    <cellStyle name="합산 17" xfId="2099"/>
    <cellStyle name="합산 18" xfId="2100"/>
    <cellStyle name="합산 19" xfId="2101"/>
    <cellStyle name="합산 2" xfId="2102"/>
    <cellStyle name="합산 20" xfId="2103"/>
    <cellStyle name="합산 21" xfId="2104"/>
    <cellStyle name="합산 22" xfId="2105"/>
    <cellStyle name="합산 3" xfId="2106"/>
    <cellStyle name="합산 4" xfId="2107"/>
    <cellStyle name="합산 5" xfId="2108"/>
    <cellStyle name="합산 6" xfId="2109"/>
    <cellStyle name="합산 7" xfId="2110"/>
    <cellStyle name="합산 8" xfId="2111"/>
    <cellStyle name="합산 9" xfId="2112"/>
    <cellStyle name="화폐기호" xfId="2113"/>
    <cellStyle name="화폐기호0" xfId="21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28575</xdr:rowOff>
    </xdr:from>
    <xdr:to>
      <xdr:col>135</xdr:col>
      <xdr:colOff>1047750</xdr:colOff>
      <xdr:row>2</xdr:row>
      <xdr:rowOff>85725</xdr:rowOff>
    </xdr:to>
    <xdr:sp macro="" textlink="">
      <xdr:nvSpPr>
        <xdr:cNvPr id="20503" name="AutoShape 1"/>
        <xdr:cNvSpPr>
          <a:spLocks noChangeArrowheads="1"/>
        </xdr:cNvSpPr>
      </xdr:nvSpPr>
      <xdr:spPr bwMode="auto">
        <a:xfrm rot="10800000">
          <a:off x="847725" y="238125"/>
          <a:ext cx="16649700" cy="581025"/>
        </a:xfrm>
        <a:prstGeom prst="ribbon">
          <a:avLst>
            <a:gd name="adj1" fmla="val 33333"/>
            <a:gd name="adj2" fmla="val 68111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18900000" algn="ctr" rotWithShape="0">
            <a:srgbClr val="808080"/>
          </a:outerShdw>
        </a:effectLst>
      </xdr:spPr>
    </xdr:sp>
    <xdr:clientData/>
  </xdr:twoCellAnchor>
  <xdr:twoCellAnchor>
    <xdr:from>
      <xdr:col>2</xdr:col>
      <xdr:colOff>0</xdr:colOff>
      <xdr:row>1</xdr:row>
      <xdr:rowOff>22072</xdr:rowOff>
    </xdr:from>
    <xdr:to>
      <xdr:col>135</xdr:col>
      <xdr:colOff>552450</xdr:colOff>
      <xdr:row>1</xdr:row>
      <xdr:rowOff>420465</xdr:rowOff>
    </xdr:to>
    <xdr:sp macro="" textlink="">
      <xdr:nvSpPr>
        <xdr:cNvPr id="3" name="TextBox 38"/>
        <xdr:cNvSpPr txBox="1">
          <a:spLocks noChangeArrowheads="1"/>
        </xdr:cNvSpPr>
      </xdr:nvSpPr>
      <xdr:spPr bwMode="auto">
        <a:xfrm>
          <a:off x="847725" y="231622"/>
          <a:ext cx="16154400" cy="3983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예 정 공 정 표</a:t>
          </a:r>
          <a:r>
            <a:rPr lang="en-US" altLang="ko-KR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(</a:t>
          </a: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감리배치계획</a:t>
          </a:r>
          <a:r>
            <a:rPr lang="en-US" altLang="ko-KR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)</a:t>
          </a:r>
          <a:endParaRPr lang="ko-KR" altLang="en-US" sz="2500" b="1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9</xdr:col>
      <xdr:colOff>11206</xdr:colOff>
      <xdr:row>10</xdr:row>
      <xdr:rowOff>275428</xdr:rowOff>
    </xdr:from>
    <xdr:to>
      <xdr:col>134</xdr:col>
      <xdr:colOff>114537</xdr:colOff>
      <xdr:row>11</xdr:row>
      <xdr:rowOff>257736</xdr:rowOff>
    </xdr:to>
    <xdr:sp macro="" textlink="">
      <xdr:nvSpPr>
        <xdr:cNvPr id="4" name="직사각형 3"/>
        <xdr:cNvSpPr/>
      </xdr:nvSpPr>
      <xdr:spPr>
        <a:xfrm>
          <a:off x="858931" y="3247228"/>
          <a:ext cx="15581456" cy="268058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24</xdr:col>
      <xdr:colOff>11206</xdr:colOff>
      <xdr:row>17</xdr:row>
      <xdr:rowOff>17847</xdr:rowOff>
    </xdr:from>
    <xdr:to>
      <xdr:col>102</xdr:col>
      <xdr:colOff>0</xdr:colOff>
      <xdr:row>18</xdr:row>
      <xdr:rowOff>27297</xdr:rowOff>
    </xdr:to>
    <xdr:sp macro="" textlink="">
      <xdr:nvSpPr>
        <xdr:cNvPr id="5" name="직사각형 4"/>
        <xdr:cNvSpPr/>
      </xdr:nvSpPr>
      <xdr:spPr>
        <a:xfrm>
          <a:off x="2716306" y="4989897"/>
          <a:ext cx="9647144" cy="29520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24</xdr:col>
      <xdr:colOff>11206</xdr:colOff>
      <xdr:row>28</xdr:row>
      <xdr:rowOff>4338</xdr:rowOff>
    </xdr:from>
    <xdr:to>
      <xdr:col>134</xdr:col>
      <xdr:colOff>123264</xdr:colOff>
      <xdr:row>29</xdr:row>
      <xdr:rowOff>54428</xdr:rowOff>
    </xdr:to>
    <xdr:sp macro="" textlink="">
      <xdr:nvSpPr>
        <xdr:cNvPr id="6" name="직사각형 5"/>
        <xdr:cNvSpPr/>
      </xdr:nvSpPr>
      <xdr:spPr>
        <a:xfrm>
          <a:off x="2716306" y="7548138"/>
          <a:ext cx="13732808" cy="33584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30</xdr:col>
      <xdr:colOff>57934</xdr:colOff>
      <xdr:row>22</xdr:row>
      <xdr:rowOff>0</xdr:rowOff>
    </xdr:from>
    <xdr:to>
      <xdr:col>135</xdr:col>
      <xdr:colOff>0</xdr:colOff>
      <xdr:row>22</xdr:row>
      <xdr:rowOff>0</xdr:rowOff>
    </xdr:to>
    <xdr:sp macro="" textlink="">
      <xdr:nvSpPr>
        <xdr:cNvPr id="7" name="직사각형 6"/>
        <xdr:cNvSpPr/>
      </xdr:nvSpPr>
      <xdr:spPr>
        <a:xfrm>
          <a:off x="3505984" y="6400800"/>
          <a:ext cx="12943691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24</xdr:col>
      <xdr:colOff>11205</xdr:colOff>
      <xdr:row>14</xdr:row>
      <xdr:rowOff>22412</xdr:rowOff>
    </xdr:from>
    <xdr:to>
      <xdr:col>134</xdr:col>
      <xdr:colOff>112057</xdr:colOff>
      <xdr:row>15</xdr:row>
      <xdr:rowOff>155</xdr:rowOff>
    </xdr:to>
    <xdr:sp macro="" textlink="">
      <xdr:nvSpPr>
        <xdr:cNvPr id="8" name="직사각형 7"/>
        <xdr:cNvSpPr/>
      </xdr:nvSpPr>
      <xdr:spPr>
        <a:xfrm>
          <a:off x="2716305" y="4137212"/>
          <a:ext cx="13721602" cy="263493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9</xdr:col>
      <xdr:colOff>22410</xdr:colOff>
      <xdr:row>20</xdr:row>
      <xdr:rowOff>9525</xdr:rowOff>
    </xdr:from>
    <xdr:to>
      <xdr:col>51</xdr:col>
      <xdr:colOff>0</xdr:colOff>
      <xdr:row>21</xdr:row>
      <xdr:rowOff>19050</xdr:rowOff>
    </xdr:to>
    <xdr:sp macro="" textlink="">
      <xdr:nvSpPr>
        <xdr:cNvPr id="9" name="직사각형 8"/>
        <xdr:cNvSpPr/>
      </xdr:nvSpPr>
      <xdr:spPr>
        <a:xfrm>
          <a:off x="870135" y="5838825"/>
          <a:ext cx="5178240" cy="295275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66</xdr:col>
      <xdr:colOff>0</xdr:colOff>
      <xdr:row>19</xdr:row>
      <xdr:rowOff>276225</xdr:rowOff>
    </xdr:from>
    <xdr:to>
      <xdr:col>93</xdr:col>
      <xdr:colOff>11206</xdr:colOff>
      <xdr:row>21</xdr:row>
      <xdr:rowOff>0</xdr:rowOff>
    </xdr:to>
    <xdr:sp macro="" textlink="">
      <xdr:nvSpPr>
        <xdr:cNvPr id="10" name="직사각형 9"/>
        <xdr:cNvSpPr/>
      </xdr:nvSpPr>
      <xdr:spPr>
        <a:xfrm>
          <a:off x="7905750" y="5819775"/>
          <a:ext cx="3354481" cy="295275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102</xdr:col>
      <xdr:colOff>0</xdr:colOff>
      <xdr:row>20</xdr:row>
      <xdr:rowOff>0</xdr:rowOff>
    </xdr:from>
    <xdr:to>
      <xdr:col>135</xdr:col>
      <xdr:colOff>11206</xdr:colOff>
      <xdr:row>21</xdr:row>
      <xdr:rowOff>15128</xdr:rowOff>
    </xdr:to>
    <xdr:sp macro="" textlink="">
      <xdr:nvSpPr>
        <xdr:cNvPr id="11" name="직사각형 10"/>
        <xdr:cNvSpPr/>
      </xdr:nvSpPr>
      <xdr:spPr>
        <a:xfrm>
          <a:off x="12363450" y="5829300"/>
          <a:ext cx="4097431" cy="300878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102</xdr:col>
      <xdr:colOff>0</xdr:colOff>
      <xdr:row>25</xdr:row>
      <xdr:rowOff>0</xdr:rowOff>
    </xdr:from>
    <xdr:to>
      <xdr:col>135</xdr:col>
      <xdr:colOff>11206</xdr:colOff>
      <xdr:row>26</xdr:row>
      <xdr:rowOff>15128</xdr:rowOff>
    </xdr:to>
    <xdr:sp macro="" textlink="">
      <xdr:nvSpPr>
        <xdr:cNvPr id="12" name="직사각형 11"/>
        <xdr:cNvSpPr/>
      </xdr:nvSpPr>
      <xdr:spPr>
        <a:xfrm>
          <a:off x="12363450" y="6686550"/>
          <a:ext cx="4097431" cy="300878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MAIL\WORK\&#44277;&#49324;&#51068;&#496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hys-1\E-TOT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현장조직표"/>
      <sheetName val="보할 (10개월) "/>
      <sheetName val="공사일수 (2)"/>
      <sheetName val="공사일수"/>
      <sheetName val="내역서"/>
      <sheetName val="입찰안"/>
      <sheetName val="금액내역서"/>
      <sheetName val="공종분류표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&amp;P"/>
      <sheetName val="결재판"/>
      <sheetName val="#REF"/>
      <sheetName val="E-TOTAL"/>
      <sheetName val="Total"/>
      <sheetName val="전체분-총괄"/>
      <sheetName val="총괄"/>
      <sheetName val="집기손료"/>
      <sheetName val="건축"/>
      <sheetName val="SG"/>
      <sheetName val="2-1. 경관조명 내역총괄표"/>
      <sheetName val="TRE TABLE"/>
      <sheetName val="DATA"/>
      <sheetName val="고유코드_설계"/>
      <sheetName val="TYPE-A"/>
      <sheetName val="차액보증"/>
      <sheetName val="11-2.아파트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noFill/>
        <a:ln w="508000" algn="ctr">
          <a:solidFill>
            <a:srgbClr val="FAC090"/>
          </a:solidFill>
          <a:round/>
          <a:headEnd/>
          <a:tailEnd/>
        </a:ln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J49"/>
  <sheetViews>
    <sheetView view="pageBreakPreview" topLeftCell="A13" zoomScaleNormal="100" zoomScaleSheetLayoutView="100" workbookViewId="0">
      <selection activeCell="E33" sqref="E33"/>
    </sheetView>
  </sheetViews>
  <sheetFormatPr defaultRowHeight="13.5"/>
  <cols>
    <col min="1" max="1" width="3" style="1" customWidth="1"/>
    <col min="2" max="2" width="2.88671875" style="1" customWidth="1"/>
    <col min="3" max="3" width="3" style="1" customWidth="1"/>
    <col min="4" max="4" width="8.88671875" style="1"/>
    <col min="5" max="5" width="8.33203125" style="1" customWidth="1"/>
    <col min="6" max="6" width="16.77734375" style="1" bestFit="1" customWidth="1"/>
    <col min="7" max="7" width="9.88671875" style="1" customWidth="1"/>
    <col min="8" max="8" width="15.44140625" style="1" bestFit="1" customWidth="1"/>
    <col min="9" max="9" width="9.21875" style="1" bestFit="1" customWidth="1"/>
    <col min="10" max="16384" width="8.88671875" style="1"/>
  </cols>
  <sheetData>
    <row r="1" spans="2:10" ht="42" customHeight="1">
      <c r="B1" s="230" t="s">
        <v>25</v>
      </c>
      <c r="C1" s="230"/>
      <c r="D1" s="230"/>
      <c r="E1" s="230"/>
      <c r="F1" s="230"/>
      <c r="G1" s="230"/>
      <c r="H1" s="230"/>
      <c r="I1" s="230"/>
      <c r="J1" s="230"/>
    </row>
    <row r="2" spans="2:10">
      <c r="B2" s="3" t="s">
        <v>26</v>
      </c>
      <c r="C2" s="4"/>
      <c r="D2" s="4"/>
      <c r="E2" s="4"/>
    </row>
    <row r="3" spans="2:10">
      <c r="C3" s="1" t="s">
        <v>27</v>
      </c>
      <c r="G3" s="228" t="e">
        <f>G4+G5+G6+G13+G10+G11+G12</f>
        <v>#REF!</v>
      </c>
      <c r="H3" s="228"/>
      <c r="I3" s="1" t="s">
        <v>28</v>
      </c>
    </row>
    <row r="4" spans="2:10">
      <c r="C4" s="1" t="s">
        <v>29</v>
      </c>
      <c r="G4" s="228">
        <f>총산출표!E22</f>
        <v>513187260</v>
      </c>
      <c r="H4" s="229"/>
      <c r="I4" s="1" t="s">
        <v>28</v>
      </c>
    </row>
    <row r="5" spans="2:10">
      <c r="C5" s="1" t="s">
        <v>30</v>
      </c>
      <c r="G5" s="228">
        <f>총산출표!E21</f>
        <v>367395721</v>
      </c>
      <c r="H5" s="229"/>
      <c r="I5" s="1" t="s">
        <v>28</v>
      </c>
    </row>
    <row r="6" spans="2:10">
      <c r="C6" s="1" t="s">
        <v>31</v>
      </c>
      <c r="G6" s="228" t="e">
        <f>G7+G8+G9</f>
        <v>#REF!</v>
      </c>
      <c r="H6" s="229"/>
      <c r="I6" s="1" t="s">
        <v>28</v>
      </c>
    </row>
    <row r="7" spans="2:10">
      <c r="C7" s="1" t="s">
        <v>101</v>
      </c>
      <c r="G7" s="228">
        <f>총산출표!F14</f>
        <v>567638189.76271176</v>
      </c>
      <c r="H7" s="229"/>
      <c r="I7" s="1" t="s">
        <v>28</v>
      </c>
    </row>
    <row r="8" spans="2:10">
      <c r="C8" s="1" t="s">
        <v>100</v>
      </c>
      <c r="G8" s="228" t="e">
        <f>총산출표!#REF!</f>
        <v>#REF!</v>
      </c>
      <c r="H8" s="228"/>
      <c r="I8" s="1" t="s">
        <v>28</v>
      </c>
    </row>
    <row r="9" spans="2:10">
      <c r="C9" s="1" t="s">
        <v>103</v>
      </c>
      <c r="G9" s="228">
        <f>총산출표!H12+총산출표!H13</f>
        <v>0</v>
      </c>
      <c r="H9" s="228"/>
      <c r="I9" s="1" t="s">
        <v>28</v>
      </c>
    </row>
    <row r="10" spans="2:10">
      <c r="C10" s="1" t="s">
        <v>32</v>
      </c>
      <c r="G10" s="228">
        <f>총산출표!H8</f>
        <v>0</v>
      </c>
      <c r="H10" s="229"/>
      <c r="I10" s="1" t="s">
        <v>28</v>
      </c>
    </row>
    <row r="11" spans="2:10">
      <c r="C11" s="1" t="s">
        <v>33</v>
      </c>
      <c r="G11" s="228">
        <f>총산출표!H9</f>
        <v>0</v>
      </c>
      <c r="H11" s="229"/>
      <c r="I11" s="1" t="s">
        <v>28</v>
      </c>
    </row>
    <row r="12" spans="2:10">
      <c r="C12" s="1" t="s">
        <v>34</v>
      </c>
      <c r="G12" s="228">
        <f>총산출표!H10</f>
        <v>0</v>
      </c>
      <c r="H12" s="228"/>
      <c r="I12" s="1" t="s">
        <v>28</v>
      </c>
    </row>
    <row r="13" spans="2:10">
      <c r="C13" s="1" t="s">
        <v>35</v>
      </c>
      <c r="G13" s="228">
        <f>총산출표!E23</f>
        <v>19987885</v>
      </c>
      <c r="H13" s="229"/>
      <c r="I13" s="1" t="s">
        <v>28</v>
      </c>
    </row>
    <row r="14" spans="2:10">
      <c r="D14" s="1" t="s">
        <v>36</v>
      </c>
    </row>
    <row r="15" spans="2:10">
      <c r="D15" s="1" t="s">
        <v>37</v>
      </c>
    </row>
    <row r="16" spans="2:10">
      <c r="D16" s="1" t="s">
        <v>38</v>
      </c>
    </row>
    <row r="17" spans="2:6">
      <c r="D17" s="1" t="s">
        <v>39</v>
      </c>
    </row>
    <row r="19" spans="2:6">
      <c r="B19" s="2" t="s">
        <v>40</v>
      </c>
    </row>
    <row r="20" spans="2:6">
      <c r="C20" s="1" t="s">
        <v>41</v>
      </c>
      <c r="E20" s="1" t="s">
        <v>121</v>
      </c>
    </row>
    <row r="21" spans="2:6">
      <c r="C21" s="1" t="s">
        <v>90</v>
      </c>
      <c r="E21" s="9" t="s">
        <v>122</v>
      </c>
    </row>
    <row r="22" spans="2:6">
      <c r="C22" s="1" t="s">
        <v>91</v>
      </c>
      <c r="E22" s="1" t="s">
        <v>123</v>
      </c>
    </row>
    <row r="23" spans="2:6">
      <c r="C23" s="1" t="s">
        <v>92</v>
      </c>
      <c r="E23" s="1" t="s">
        <v>124</v>
      </c>
    </row>
    <row r="24" spans="2:6">
      <c r="C24" s="1" t="s">
        <v>93</v>
      </c>
      <c r="E24" s="1" t="s">
        <v>125</v>
      </c>
    </row>
    <row r="25" spans="2:6">
      <c r="C25" s="1" t="s">
        <v>94</v>
      </c>
      <c r="E25" s="1" t="s">
        <v>126</v>
      </c>
    </row>
    <row r="26" spans="2:6">
      <c r="F26" s="5"/>
    </row>
    <row r="27" spans="2:6">
      <c r="B27" s="2" t="s">
        <v>42</v>
      </c>
    </row>
    <row r="28" spans="2:6">
      <c r="C28" s="1" t="s">
        <v>43</v>
      </c>
    </row>
    <row r="29" spans="2:6">
      <c r="D29" s="1" t="s">
        <v>6</v>
      </c>
      <c r="E29" s="1" t="s">
        <v>95</v>
      </c>
    </row>
    <row r="30" spans="2:6">
      <c r="D30" s="1" t="s">
        <v>97</v>
      </c>
      <c r="E30" s="1" t="s">
        <v>110</v>
      </c>
    </row>
    <row r="32" spans="2:6">
      <c r="C32" s="1" t="s">
        <v>45</v>
      </c>
    </row>
    <row r="33" spans="2:10" ht="15" customHeight="1">
      <c r="D33" s="1" t="s">
        <v>44</v>
      </c>
      <c r="E33" s="1" t="s">
        <v>108</v>
      </c>
    </row>
    <row r="34" spans="2:10">
      <c r="D34" s="1" t="s">
        <v>98</v>
      </c>
      <c r="E34" s="1" t="s">
        <v>109</v>
      </c>
    </row>
    <row r="36" spans="2:10">
      <c r="C36" s="1" t="s">
        <v>46</v>
      </c>
    </row>
    <row r="37" spans="2:10">
      <c r="D37" s="1" t="s">
        <v>44</v>
      </c>
      <c r="E37" s="1" t="s">
        <v>107</v>
      </c>
    </row>
    <row r="38" spans="2:10">
      <c r="D38" s="1" t="s">
        <v>98</v>
      </c>
      <c r="E38" s="1" t="s">
        <v>96</v>
      </c>
    </row>
    <row r="40" spans="2:10">
      <c r="B40" s="2" t="s">
        <v>47</v>
      </c>
    </row>
    <row r="41" spans="2:10" ht="30.75" customHeight="1">
      <c r="C41" s="233" t="s">
        <v>111</v>
      </c>
      <c r="D41" s="233"/>
      <c r="E41" s="13" t="s">
        <v>112</v>
      </c>
      <c r="F41" s="6" t="s">
        <v>113</v>
      </c>
      <c r="G41" s="6" t="s">
        <v>114</v>
      </c>
      <c r="H41" s="6" t="s">
        <v>115</v>
      </c>
      <c r="I41" s="231" t="s">
        <v>116</v>
      </c>
      <c r="J41" s="232"/>
    </row>
    <row r="42" spans="2:10" ht="15.75" customHeight="1">
      <c r="C42" s="233" t="s">
        <v>117</v>
      </c>
      <c r="D42" s="233"/>
      <c r="E42" s="6">
        <v>19.600000000000001</v>
      </c>
      <c r="F42" s="6">
        <v>38.1</v>
      </c>
      <c r="G42" s="6">
        <v>73.8</v>
      </c>
      <c r="H42" s="6">
        <v>109.9</v>
      </c>
      <c r="I42" s="231">
        <v>163.19999999999999</v>
      </c>
      <c r="J42" s="232"/>
    </row>
    <row r="44" spans="2:10">
      <c r="B44" s="2" t="s">
        <v>99</v>
      </c>
      <c r="F44" s="10">
        <f>G7</f>
        <v>567638189.76271176</v>
      </c>
      <c r="G44" s="4" t="s">
        <v>102</v>
      </c>
    </row>
    <row r="45" spans="2:10">
      <c r="C45" s="7"/>
      <c r="D45" s="7"/>
      <c r="E45" s="7"/>
      <c r="F45" s="7"/>
      <c r="G45" s="7"/>
      <c r="H45" s="7"/>
      <c r="I45" s="7"/>
    </row>
    <row r="46" spans="2:10" ht="14.25">
      <c r="B46" s="2" t="s">
        <v>106</v>
      </c>
      <c r="F46" s="4" t="s">
        <v>118</v>
      </c>
    </row>
    <row r="47" spans="2:10" ht="14.25">
      <c r="D47" s="1" t="s">
        <v>104</v>
      </c>
      <c r="F47" s="12" t="s">
        <v>119</v>
      </c>
    </row>
    <row r="48" spans="2:10" ht="14.25">
      <c r="D48" s="1" t="s">
        <v>105</v>
      </c>
      <c r="E48" s="11"/>
      <c r="F48" s="12" t="s">
        <v>120</v>
      </c>
    </row>
    <row r="49" spans="8:8">
      <c r="H49" s="8"/>
    </row>
  </sheetData>
  <mergeCells count="16">
    <mergeCell ref="G3:H3"/>
    <mergeCell ref="B1:J1"/>
    <mergeCell ref="G4:H4"/>
    <mergeCell ref="G5:H5"/>
    <mergeCell ref="I41:J41"/>
    <mergeCell ref="I42:J42"/>
    <mergeCell ref="C42:D42"/>
    <mergeCell ref="C41:D41"/>
    <mergeCell ref="G12:H12"/>
    <mergeCell ref="G13:H13"/>
    <mergeCell ref="G6:H6"/>
    <mergeCell ref="G7:H7"/>
    <mergeCell ref="G10:H10"/>
    <mergeCell ref="G11:H11"/>
    <mergeCell ref="G8:H8"/>
    <mergeCell ref="G9:H9"/>
  </mergeCells>
  <phoneticPr fontId="2" type="noConversion"/>
  <pageMargins left="0.13" right="0.3" top="0.88" bottom="0.53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view="pageBreakPreview" zoomScale="85" zoomScaleNormal="100" zoomScaleSheetLayoutView="85" workbookViewId="0">
      <selection sqref="A1:G1"/>
    </sheetView>
  </sheetViews>
  <sheetFormatPr defaultRowHeight="13.5"/>
  <cols>
    <col min="1" max="1" width="22.5546875" customWidth="1"/>
    <col min="2" max="2" width="3.5546875" customWidth="1"/>
    <col min="3" max="3" width="17" customWidth="1"/>
    <col min="4" max="4" width="7.33203125" customWidth="1"/>
    <col min="5" max="5" width="20.6640625" customWidth="1"/>
    <col min="6" max="6" width="3.33203125" customWidth="1"/>
    <col min="7" max="7" width="16" customWidth="1"/>
    <col min="8" max="8" width="18.33203125" bestFit="1" customWidth="1"/>
  </cols>
  <sheetData>
    <row r="1" spans="1:11" s="202" customFormat="1" ht="35.1" customHeight="1">
      <c r="A1" s="240" t="s">
        <v>179</v>
      </c>
      <c r="B1" s="240"/>
      <c r="C1" s="240"/>
      <c r="D1" s="240"/>
      <c r="E1" s="240"/>
      <c r="F1" s="240"/>
      <c r="G1" s="240"/>
    </row>
    <row r="2" spans="1:11" s="202" customFormat="1" ht="20.100000000000001" customHeight="1">
      <c r="A2" s="203"/>
      <c r="B2" s="203"/>
      <c r="C2" s="203"/>
      <c r="D2" s="203"/>
      <c r="E2" s="203"/>
      <c r="F2" s="203"/>
      <c r="G2" s="203"/>
    </row>
    <row r="3" spans="1:11" s="202" customFormat="1" ht="24.95" customHeight="1">
      <c r="A3" s="241" t="s">
        <v>212</v>
      </c>
      <c r="B3" s="241"/>
      <c r="C3" s="241"/>
      <c r="D3" s="241"/>
      <c r="E3" s="241"/>
      <c r="F3" s="241"/>
      <c r="G3" s="241"/>
    </row>
    <row r="4" spans="1:11" s="202" customFormat="1" ht="20.100000000000001" customHeight="1">
      <c r="A4" s="199"/>
      <c r="B4" s="199"/>
      <c r="C4" s="199"/>
      <c r="D4" s="199"/>
      <c r="E4" s="199"/>
      <c r="F4" s="199"/>
      <c r="G4" s="199"/>
    </row>
    <row r="5" spans="1:11" s="202" customFormat="1" ht="24.95" customHeight="1">
      <c r="A5" s="199" t="s">
        <v>178</v>
      </c>
      <c r="B5" s="199"/>
      <c r="C5" s="199"/>
      <c r="D5" s="199"/>
      <c r="E5" s="199"/>
      <c r="F5" s="199"/>
      <c r="G5" s="199"/>
    </row>
    <row r="6" spans="1:11" s="202" customFormat="1" ht="24.95" customHeight="1">
      <c r="A6" s="201" t="s">
        <v>196</v>
      </c>
      <c r="B6" s="200"/>
      <c r="C6" s="200"/>
      <c r="D6" s="200"/>
      <c r="E6" s="200"/>
      <c r="F6" s="200"/>
      <c r="G6" s="200"/>
      <c r="K6" s="204"/>
    </row>
    <row r="7" spans="1:11" s="202" customFormat="1" ht="24.95" customHeight="1">
      <c r="A7" s="201" t="s">
        <v>219</v>
      </c>
      <c r="B7" s="200"/>
      <c r="C7" s="200"/>
      <c r="D7" s="200"/>
      <c r="E7" s="200"/>
      <c r="F7" s="200"/>
      <c r="G7" s="200" t="s">
        <v>200</v>
      </c>
      <c r="K7" s="204"/>
    </row>
    <row r="8" spans="1:11" s="202" customFormat="1" ht="20.100000000000001" customHeight="1">
      <c r="A8" s="222"/>
      <c r="B8" s="200"/>
      <c r="C8" s="200"/>
      <c r="D8" s="200"/>
      <c r="E8" s="200"/>
      <c r="F8" s="200"/>
      <c r="G8" s="200"/>
    </row>
    <row r="9" spans="1:11" s="202" customFormat="1" ht="24.95" customHeight="1">
      <c r="A9" s="201" t="s">
        <v>211</v>
      </c>
      <c r="B9" s="201"/>
      <c r="C9" s="201"/>
      <c r="D9" s="201"/>
      <c r="E9" s="201"/>
      <c r="F9" s="201"/>
      <c r="G9" s="200"/>
    </row>
    <row r="10" spans="1:11" s="202" customFormat="1" ht="24.95" hidden="1" customHeight="1">
      <c r="A10" s="201"/>
      <c r="B10" s="201"/>
      <c r="C10" s="201"/>
      <c r="D10" s="201"/>
      <c r="E10" s="201"/>
      <c r="F10" s="201"/>
      <c r="G10" s="200"/>
    </row>
    <row r="11" spans="1:11" s="202" customFormat="1" ht="10.5" hidden="1" customHeight="1">
      <c r="A11" s="201"/>
      <c r="B11" s="201"/>
      <c r="C11" s="201"/>
      <c r="D11" s="201"/>
      <c r="E11" s="201"/>
      <c r="F11" s="201"/>
      <c r="G11" s="200"/>
    </row>
    <row r="12" spans="1:11" s="202" customFormat="1" ht="24.95" hidden="1" customHeight="1">
      <c r="A12" s="201"/>
      <c r="B12" s="201"/>
      <c r="C12" s="201"/>
      <c r="D12" s="201"/>
      <c r="E12" s="201"/>
      <c r="F12" s="201"/>
      <c r="G12" s="200"/>
    </row>
    <row r="13" spans="1:11" s="202" customFormat="1" ht="24.95" hidden="1" customHeight="1">
      <c r="A13" s="201"/>
      <c r="B13" s="201"/>
      <c r="C13" s="201"/>
      <c r="D13" s="201"/>
      <c r="E13" s="201"/>
      <c r="F13" s="201"/>
      <c r="G13" s="200"/>
    </row>
    <row r="14" spans="1:11" s="202" customFormat="1" ht="10.5" hidden="1" customHeight="1">
      <c r="A14" s="201"/>
      <c r="B14" s="201"/>
      <c r="C14" s="201"/>
      <c r="D14" s="201"/>
      <c r="E14" s="201"/>
      <c r="F14" s="201"/>
      <c r="G14" s="200"/>
    </row>
    <row r="15" spans="1:11" s="202" customFormat="1" ht="24.95" hidden="1" customHeight="1">
      <c r="A15" s="201"/>
      <c r="B15" s="201"/>
      <c r="C15" s="201"/>
      <c r="D15" s="201"/>
      <c r="E15" s="201"/>
      <c r="F15" s="201"/>
      <c r="G15" s="200"/>
    </row>
    <row r="16" spans="1:11" s="202" customFormat="1" ht="24.95" hidden="1" customHeight="1">
      <c r="A16" s="201"/>
      <c r="B16" s="201"/>
      <c r="C16" s="201"/>
      <c r="D16" s="201"/>
      <c r="E16" s="201"/>
      <c r="F16" s="201"/>
      <c r="G16" s="200"/>
    </row>
    <row r="17" spans="1:7" s="202" customFormat="1" ht="10.5" hidden="1" customHeight="1">
      <c r="A17" s="201"/>
      <c r="B17" s="201"/>
      <c r="C17" s="201"/>
      <c r="D17" s="201"/>
      <c r="E17" s="201"/>
      <c r="F17" s="201"/>
      <c r="G17" s="200"/>
    </row>
    <row r="18" spans="1:7" s="202" customFormat="1" ht="24.95" hidden="1" customHeight="1">
      <c r="A18" s="201"/>
      <c r="B18" s="201"/>
      <c r="C18" s="201"/>
      <c r="D18" s="201"/>
      <c r="E18" s="201"/>
      <c r="F18" s="201"/>
      <c r="G18" s="200"/>
    </row>
    <row r="19" spans="1:7" s="202" customFormat="1" ht="24.95" hidden="1" customHeight="1">
      <c r="A19" s="201"/>
      <c r="B19" s="201"/>
      <c r="C19" s="201"/>
      <c r="D19" s="201"/>
      <c r="E19" s="201"/>
      <c r="F19" s="201"/>
      <c r="G19" s="200"/>
    </row>
    <row r="20" spans="1:7" s="202" customFormat="1" ht="10.5" hidden="1" customHeight="1">
      <c r="A20" s="201"/>
      <c r="B20" s="201"/>
      <c r="C20" s="201"/>
      <c r="D20" s="201"/>
      <c r="E20" s="201"/>
      <c r="F20" s="201"/>
      <c r="G20" s="200"/>
    </row>
    <row r="21" spans="1:7" s="202" customFormat="1" ht="20.100000000000001" customHeight="1">
      <c r="A21" s="222"/>
      <c r="B21" s="200"/>
      <c r="C21" s="200"/>
      <c r="D21" s="200"/>
      <c r="E21" s="200"/>
      <c r="F21" s="200"/>
      <c r="G21" s="200"/>
    </row>
    <row r="22" spans="1:7" s="202" customFormat="1" ht="24.95" customHeight="1">
      <c r="A22" s="201" t="s">
        <v>197</v>
      </c>
      <c r="B22" s="201"/>
      <c r="C22" s="201"/>
      <c r="D22" s="201"/>
      <c r="E22" s="201"/>
      <c r="F22" s="201"/>
      <c r="G22" s="200"/>
    </row>
    <row r="23" spans="1:7" s="202" customFormat="1" ht="24.95" customHeight="1">
      <c r="A23" s="222" t="s">
        <v>198</v>
      </c>
      <c r="B23" s="200"/>
      <c r="C23" s="200"/>
      <c r="D23" s="200"/>
      <c r="E23" s="200"/>
      <c r="F23" s="200"/>
      <c r="G23" s="200" t="s">
        <v>199</v>
      </c>
    </row>
    <row r="24" spans="1:7" s="202" customFormat="1" ht="20.100000000000001" customHeight="1">
      <c r="A24" s="200"/>
      <c r="B24" s="200"/>
      <c r="C24" s="200"/>
      <c r="D24" s="200"/>
      <c r="E24" s="200"/>
      <c r="F24" s="200"/>
      <c r="G24" s="200"/>
    </row>
    <row r="25" spans="1:7" s="202" customFormat="1" ht="24.95" customHeight="1">
      <c r="A25" s="205" t="s">
        <v>177</v>
      </c>
      <c r="B25" s="200"/>
      <c r="C25" s="200"/>
      <c r="D25" s="200"/>
      <c r="E25" s="200"/>
      <c r="F25" s="200"/>
      <c r="G25" s="200"/>
    </row>
    <row r="26" spans="1:7" s="202" customFormat="1" ht="24.95" customHeight="1">
      <c r="A26" s="219" t="s">
        <v>176</v>
      </c>
      <c r="B26" s="242" t="s">
        <v>175</v>
      </c>
      <c r="C26" s="243"/>
      <c r="D26" s="243"/>
      <c r="E26" s="243"/>
      <c r="F26" s="243"/>
      <c r="G26" s="244"/>
    </row>
    <row r="27" spans="1:7" s="202" customFormat="1" ht="24.95" customHeight="1">
      <c r="A27" s="206" t="s">
        <v>174</v>
      </c>
      <c r="B27" s="234" t="s">
        <v>201</v>
      </c>
      <c r="C27" s="235"/>
      <c r="D27" s="235"/>
      <c r="E27" s="235"/>
      <c r="F27" s="235"/>
      <c r="G27" s="236"/>
    </row>
    <row r="28" spans="1:7" s="202" customFormat="1" ht="24.95" customHeight="1">
      <c r="A28" s="206" t="s">
        <v>173</v>
      </c>
      <c r="B28" s="245" t="s">
        <v>214</v>
      </c>
      <c r="C28" s="246"/>
      <c r="D28" s="246"/>
      <c r="E28" s="246"/>
      <c r="F28" s="246"/>
      <c r="G28" s="247"/>
    </row>
    <row r="29" spans="1:7" s="202" customFormat="1" ht="24.95" customHeight="1">
      <c r="A29" s="206" t="s">
        <v>172</v>
      </c>
      <c r="B29" s="237" t="s">
        <v>202</v>
      </c>
      <c r="C29" s="238"/>
      <c r="D29" s="238"/>
      <c r="E29" s="238"/>
      <c r="F29" s="238"/>
      <c r="G29" s="239"/>
    </row>
    <row r="30" spans="1:7" s="202" customFormat="1" ht="24.95" customHeight="1">
      <c r="A30" s="207" t="s">
        <v>171</v>
      </c>
      <c r="B30" s="234" t="s">
        <v>203</v>
      </c>
      <c r="C30" s="235"/>
      <c r="D30" s="235"/>
      <c r="E30" s="235"/>
      <c r="F30" s="235"/>
      <c r="G30" s="236"/>
    </row>
    <row r="31" spans="1:7" s="202" customFormat="1" ht="24.95" customHeight="1">
      <c r="A31" s="206" t="s">
        <v>170</v>
      </c>
      <c r="B31" s="237" t="s">
        <v>204</v>
      </c>
      <c r="C31" s="238"/>
      <c r="D31" s="238"/>
      <c r="E31" s="238"/>
      <c r="F31" s="238"/>
      <c r="G31" s="239"/>
    </row>
    <row r="32" spans="1:7" s="202" customFormat="1" ht="24.95" customHeight="1">
      <c r="A32" s="206" t="s">
        <v>169</v>
      </c>
      <c r="B32" s="237" t="s">
        <v>210</v>
      </c>
      <c r="C32" s="238"/>
      <c r="D32" s="238"/>
      <c r="E32" s="238"/>
      <c r="F32" s="238"/>
      <c r="G32" s="239"/>
    </row>
    <row r="33" spans="1:8" s="202" customFormat="1" ht="24.95" customHeight="1">
      <c r="A33" s="206" t="s">
        <v>193</v>
      </c>
      <c r="B33" s="234" t="s">
        <v>205</v>
      </c>
      <c r="C33" s="235"/>
      <c r="D33" s="235"/>
      <c r="E33" s="235"/>
      <c r="F33" s="235"/>
      <c r="G33" s="236"/>
    </row>
    <row r="34" spans="1:8" s="202" customFormat="1" ht="24.95" customHeight="1">
      <c r="A34" s="200"/>
      <c r="B34" s="200"/>
      <c r="C34" s="200"/>
      <c r="D34" s="200"/>
      <c r="E34" s="200"/>
      <c r="F34" s="200"/>
      <c r="G34" s="200"/>
    </row>
    <row r="35" spans="1:8" s="202" customFormat="1" ht="24.95" customHeight="1">
      <c r="A35" s="208" t="s">
        <v>168</v>
      </c>
      <c r="B35" s="209"/>
      <c r="C35" s="210"/>
      <c r="D35" s="209"/>
      <c r="E35" s="209"/>
      <c r="F35" s="200"/>
      <c r="G35" s="200"/>
    </row>
    <row r="36" spans="1:8" s="202" customFormat="1" ht="24.95" customHeight="1">
      <c r="A36" s="211" t="s">
        <v>167</v>
      </c>
      <c r="B36" s="212" t="s">
        <v>156</v>
      </c>
      <c r="C36" s="213">
        <f>총산출표!E24</f>
        <v>1544621889</v>
      </c>
      <c r="D36" s="209" t="s">
        <v>158</v>
      </c>
      <c r="E36" s="209"/>
      <c r="F36" s="201"/>
      <c r="G36" s="201"/>
    </row>
    <row r="37" spans="1:8" s="202" customFormat="1" ht="24.95" customHeight="1">
      <c r="A37" s="211" t="s">
        <v>166</v>
      </c>
      <c r="B37" s="212" t="s">
        <v>156</v>
      </c>
      <c r="C37" s="213">
        <f>총산출표!E22</f>
        <v>513187260</v>
      </c>
      <c r="D37" s="209" t="s">
        <v>158</v>
      </c>
      <c r="E37" s="209"/>
      <c r="F37" s="201"/>
      <c r="G37" s="201"/>
    </row>
    <row r="38" spans="1:8" s="202" customFormat="1" ht="24.95" customHeight="1">
      <c r="A38" s="211" t="s">
        <v>165</v>
      </c>
      <c r="B38" s="212" t="s">
        <v>156</v>
      </c>
      <c r="C38" s="213">
        <f>총산출표!E14</f>
        <v>644051022.99999988</v>
      </c>
      <c r="D38" s="209" t="s">
        <v>158</v>
      </c>
      <c r="E38" s="209" t="s">
        <v>164</v>
      </c>
      <c r="F38" s="201"/>
      <c r="G38" s="201"/>
      <c r="H38" s="214"/>
    </row>
    <row r="39" spans="1:8" s="202" customFormat="1" ht="24.95" customHeight="1">
      <c r="A39" s="211" t="s">
        <v>163</v>
      </c>
      <c r="B39" s="212" t="s">
        <v>156</v>
      </c>
      <c r="C39" s="213">
        <f>총산출표!F24</f>
        <v>567638189.76271176</v>
      </c>
      <c r="D39" s="209" t="s">
        <v>158</v>
      </c>
      <c r="E39" s="215" t="s">
        <v>161</v>
      </c>
      <c r="F39" s="201"/>
      <c r="G39" s="201"/>
      <c r="H39" s="214"/>
    </row>
    <row r="40" spans="1:8" s="202" customFormat="1" ht="24.95" customHeight="1">
      <c r="A40" s="211" t="s">
        <v>162</v>
      </c>
      <c r="B40" s="212" t="s">
        <v>156</v>
      </c>
      <c r="C40" s="213">
        <f>총산출표!G24</f>
        <v>76412833.237288132</v>
      </c>
      <c r="D40" s="209" t="s">
        <v>158</v>
      </c>
      <c r="E40" s="215" t="s">
        <v>194</v>
      </c>
      <c r="F40" s="201"/>
      <c r="G40" s="201"/>
      <c r="H40" s="216"/>
    </row>
    <row r="41" spans="1:8" s="202" customFormat="1" ht="24.95" customHeight="1">
      <c r="A41" s="211" t="s">
        <v>160</v>
      </c>
      <c r="B41" s="212" t="s">
        <v>156</v>
      </c>
      <c r="C41" s="213">
        <f>+총산출표!J14</f>
        <v>40025769.790960453</v>
      </c>
      <c r="D41" s="209" t="s">
        <v>158</v>
      </c>
      <c r="E41" s="215" t="s">
        <v>194</v>
      </c>
      <c r="F41" s="201"/>
      <c r="G41" s="201"/>
      <c r="H41" s="217"/>
    </row>
    <row r="42" spans="1:8" s="202" customFormat="1" ht="24.95" customHeight="1">
      <c r="A42" s="211" t="s">
        <v>159</v>
      </c>
      <c r="B42" s="212" t="s">
        <v>156</v>
      </c>
      <c r="C42" s="213">
        <f>+총산출표!K14</f>
        <v>14554825.378531074</v>
      </c>
      <c r="D42" s="209" t="s">
        <v>158</v>
      </c>
      <c r="E42" s="215" t="s">
        <v>195</v>
      </c>
      <c r="F42" s="201"/>
      <c r="G42" s="201"/>
      <c r="H42" s="218"/>
    </row>
    <row r="43" spans="1:8" s="202" customFormat="1" ht="24.95" customHeight="1">
      <c r="A43" s="211" t="s">
        <v>157</v>
      </c>
      <c r="B43" s="212" t="s">
        <v>156</v>
      </c>
      <c r="C43" s="213">
        <f>+총산출표!L14</f>
        <v>21832238.06779661</v>
      </c>
      <c r="D43" s="209" t="s">
        <v>155</v>
      </c>
      <c r="E43" s="209" t="s">
        <v>195</v>
      </c>
      <c r="F43" s="201"/>
      <c r="G43" s="201"/>
      <c r="H43" s="217"/>
    </row>
    <row r="44" spans="1:8">
      <c r="H44" s="80"/>
    </row>
    <row r="45" spans="1:8" ht="14.25">
      <c r="C45" s="81"/>
      <c r="H45" s="79"/>
    </row>
    <row r="46" spans="1:8" ht="14.25">
      <c r="C46" s="81"/>
    </row>
    <row r="47" spans="1:8" ht="14.25">
      <c r="C47" s="81"/>
    </row>
    <row r="48" spans="1:8">
      <c r="C48" s="78"/>
    </row>
  </sheetData>
  <mergeCells count="10">
    <mergeCell ref="B30:G30"/>
    <mergeCell ref="B31:G31"/>
    <mergeCell ref="B32:G32"/>
    <mergeCell ref="B33:G33"/>
    <mergeCell ref="A1:G1"/>
    <mergeCell ref="A3:G3"/>
    <mergeCell ref="B26:G26"/>
    <mergeCell ref="B27:G27"/>
    <mergeCell ref="B28:G28"/>
    <mergeCell ref="B29:G29"/>
  </mergeCells>
  <phoneticPr fontId="2" type="noConversion"/>
  <pageMargins left="0.7" right="0.7" top="0.75" bottom="0.75" header="0.3" footer="0.3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  <pageSetUpPr fitToPage="1"/>
  </sheetPr>
  <dimension ref="A1:M41"/>
  <sheetViews>
    <sheetView view="pageBreakPreview" zoomScale="70" zoomScaleNormal="70" zoomScaleSheetLayoutView="70" workbookViewId="0">
      <selection activeCell="K25" sqref="K25"/>
    </sheetView>
  </sheetViews>
  <sheetFormatPr defaultRowHeight="18" customHeight="1"/>
  <cols>
    <col min="1" max="1" width="1.44140625" style="14" customWidth="1"/>
    <col min="2" max="2" width="10" style="14" customWidth="1"/>
    <col min="3" max="3" width="7" style="14" bestFit="1" customWidth="1"/>
    <col min="4" max="4" width="13.6640625" style="14" customWidth="1"/>
    <col min="5" max="8" width="16.77734375" style="14" customWidth="1"/>
    <col min="9" max="9" width="13.77734375" style="14" bestFit="1" customWidth="1"/>
    <col min="10" max="12" width="13.6640625" style="14" customWidth="1"/>
    <col min="13" max="13" width="13.33203125" style="14" bestFit="1" customWidth="1"/>
    <col min="14" max="16384" width="8.88671875" style="14"/>
  </cols>
  <sheetData>
    <row r="1" spans="1:13" ht="15" customHeight="1">
      <c r="A1" s="248" t="s">
        <v>143</v>
      </c>
      <c r="B1" s="248"/>
      <c r="C1" s="248"/>
      <c r="D1" s="248"/>
      <c r="E1" s="248"/>
      <c r="F1" s="248"/>
      <c r="G1" s="248"/>
      <c r="H1" s="248"/>
    </row>
    <row r="2" spans="1:13" ht="20.100000000000001" customHeight="1">
      <c r="A2" s="248"/>
      <c r="B2" s="248"/>
      <c r="C2" s="248"/>
      <c r="D2" s="248"/>
      <c r="E2" s="248"/>
      <c r="F2" s="248"/>
      <c r="G2" s="248"/>
      <c r="H2" s="248"/>
    </row>
    <row r="3" spans="1:13" s="45" customFormat="1" ht="30" customHeight="1" thickBot="1">
      <c r="B3" s="46" t="s">
        <v>213</v>
      </c>
      <c r="C3" s="66"/>
      <c r="H3" s="47" t="s">
        <v>7</v>
      </c>
    </row>
    <row r="4" spans="1:13" s="15" customFormat="1" ht="30" customHeight="1">
      <c r="B4" s="73" t="s">
        <v>8</v>
      </c>
      <c r="C4" s="249" t="s">
        <v>146</v>
      </c>
      <c r="D4" s="250"/>
      <c r="E4" s="63" t="s">
        <v>142</v>
      </c>
      <c r="F4" s="118" t="s">
        <v>127</v>
      </c>
      <c r="G4" s="103" t="s">
        <v>0</v>
      </c>
      <c r="H4" s="54" t="s">
        <v>153</v>
      </c>
      <c r="J4" s="15" t="s">
        <v>215</v>
      </c>
      <c r="K4" s="15" t="s">
        <v>216</v>
      </c>
      <c r="L4" s="15" t="s">
        <v>217</v>
      </c>
    </row>
    <row r="5" spans="1:13" s="15" customFormat="1" ht="24.95" customHeight="1">
      <c r="B5" s="264" t="s">
        <v>148</v>
      </c>
      <c r="C5" s="267" t="s">
        <v>141</v>
      </c>
      <c r="D5" s="34" t="s">
        <v>9</v>
      </c>
      <c r="E5" s="96">
        <f>F5+G5+H5</f>
        <v>57964592.07</v>
      </c>
      <c r="F5" s="119">
        <f>'공종별 총사업비 구성현황표'!E17</f>
        <v>57964592.07</v>
      </c>
      <c r="G5" s="104"/>
      <c r="H5" s="35"/>
    </row>
    <row r="6" spans="1:13" s="15" customFormat="1" ht="24.95" customHeight="1">
      <c r="B6" s="265"/>
      <c r="C6" s="268"/>
      <c r="D6" s="36" t="s">
        <v>10</v>
      </c>
      <c r="E6" s="97">
        <f>F6+G6+H6</f>
        <v>392871124.02999991</v>
      </c>
      <c r="F6" s="120">
        <f>'공종별 총사업비 구성현황표'!E41</f>
        <v>392871124.02999991</v>
      </c>
      <c r="G6" s="105"/>
      <c r="H6" s="37"/>
    </row>
    <row r="7" spans="1:13" s="15" customFormat="1" ht="24.95" customHeight="1">
      <c r="B7" s="265"/>
      <c r="C7" s="268"/>
      <c r="D7" s="36" t="s">
        <v>11</v>
      </c>
      <c r="E7" s="97">
        <f>F7+G7+H7</f>
        <v>51524081.840000004</v>
      </c>
      <c r="F7" s="120">
        <f>'공종별 총사업비 구성현황표'!E51</f>
        <v>51524081.840000004</v>
      </c>
      <c r="G7" s="105"/>
      <c r="H7" s="37"/>
    </row>
    <row r="8" spans="1:13" s="15" customFormat="1" ht="24.95" customHeight="1">
      <c r="B8" s="265"/>
      <c r="C8" s="268"/>
      <c r="D8" s="36" t="s">
        <v>12</v>
      </c>
      <c r="E8" s="97">
        <f>F8+G8+H8</f>
        <v>35422806.265000001</v>
      </c>
      <c r="F8" s="121"/>
      <c r="G8" s="106">
        <f>'공종별 총사업비 구성현황표'!F52</f>
        <v>35422806.265000001</v>
      </c>
      <c r="H8" s="37"/>
      <c r="J8" s="75"/>
    </row>
    <row r="9" spans="1:13" s="15" customFormat="1" ht="24.95" customHeight="1">
      <c r="B9" s="265"/>
      <c r="C9" s="268"/>
      <c r="D9" s="36" t="s">
        <v>13</v>
      </c>
      <c r="E9" s="97">
        <f>G9</f>
        <v>12881020.460000001</v>
      </c>
      <c r="F9" s="120"/>
      <c r="G9" s="106">
        <f>'공종별 총사업비 구성현황표'!F53</f>
        <v>12881020.460000001</v>
      </c>
      <c r="H9" s="37"/>
    </row>
    <row r="10" spans="1:13" s="15" customFormat="1" ht="24.95" customHeight="1">
      <c r="B10" s="265"/>
      <c r="C10" s="268"/>
      <c r="D10" s="38" t="s">
        <v>14</v>
      </c>
      <c r="E10" s="97">
        <f>G10</f>
        <v>19321530.690000001</v>
      </c>
      <c r="F10" s="122"/>
      <c r="G10" s="106">
        <f>'공종별 총사업비 구성현황표'!F54</f>
        <v>19321530.690000001</v>
      </c>
      <c r="H10" s="39"/>
    </row>
    <row r="11" spans="1:13" s="15" customFormat="1" ht="30" customHeight="1">
      <c r="B11" s="265"/>
      <c r="C11" s="269"/>
      <c r="D11" s="70" t="s">
        <v>140</v>
      </c>
      <c r="E11" s="98">
        <f>F11+G11+H11</f>
        <v>569985155.3549999</v>
      </c>
      <c r="F11" s="123">
        <f>F5+F6+F7</f>
        <v>502359797.93999994</v>
      </c>
      <c r="G11" s="107">
        <f>SUM(G5:G10)</f>
        <v>67625357.415000007</v>
      </c>
      <c r="H11" s="65">
        <f>SUM(H5:H10)</f>
        <v>0</v>
      </c>
      <c r="J11" s="75">
        <f>+E8</f>
        <v>35422806.265000001</v>
      </c>
      <c r="K11" s="74">
        <f>+E9</f>
        <v>12881020.460000001</v>
      </c>
      <c r="L11" s="75">
        <f>+E10</f>
        <v>19321530.690000001</v>
      </c>
      <c r="M11" s="74"/>
    </row>
    <row r="12" spans="1:13" s="15" customFormat="1" ht="24.95" customHeight="1">
      <c r="B12" s="265"/>
      <c r="C12" s="270" t="s">
        <v>5</v>
      </c>
      <c r="D12" s="253"/>
      <c r="E12" s="99">
        <f>'공종별 총사업비 구성현황표'!D56</f>
        <v>41863316.494999997</v>
      </c>
      <c r="F12" s="124">
        <f>$E12/$E$11*F$11</f>
        <v>36896482.334576271</v>
      </c>
      <c r="G12" s="108">
        <f>+E12-F12</f>
        <v>4966834.1604237258</v>
      </c>
      <c r="H12" s="16"/>
      <c r="J12" s="74">
        <f t="shared" ref="J12:L13" si="0">$E12/$E$11*J$11</f>
        <v>2601675.0364124295</v>
      </c>
      <c r="K12" s="74">
        <f t="shared" si="0"/>
        <v>946063.64960451983</v>
      </c>
      <c r="L12" s="15">
        <f t="shared" si="0"/>
        <v>1419095.4744067797</v>
      </c>
    </row>
    <row r="13" spans="1:13" s="15" customFormat="1" ht="24.95" customHeight="1">
      <c r="B13" s="265"/>
      <c r="C13" s="270" t="s">
        <v>137</v>
      </c>
      <c r="D13" s="253"/>
      <c r="E13" s="99">
        <f>'공종별 총사업비 구성현황표'!D57</f>
        <v>32202551.149999999</v>
      </c>
      <c r="F13" s="124">
        <f>$E13/$E$11*F$11</f>
        <v>28381909.488135595</v>
      </c>
      <c r="G13" s="108">
        <f>+E13-F13</f>
        <v>3820641.6618644036</v>
      </c>
      <c r="H13" s="16"/>
      <c r="J13" s="74">
        <f t="shared" si="0"/>
        <v>2001288.4895480229</v>
      </c>
      <c r="K13" s="74">
        <f t="shared" si="0"/>
        <v>727741.26892655378</v>
      </c>
      <c r="L13" s="15">
        <f t="shared" si="0"/>
        <v>1091611.9033898306</v>
      </c>
    </row>
    <row r="14" spans="1:13" s="15" customFormat="1" ht="30" customHeight="1">
      <c r="B14" s="266"/>
      <c r="C14" s="257" t="s">
        <v>136</v>
      </c>
      <c r="D14" s="258"/>
      <c r="E14" s="98">
        <f>F14+G14+H14</f>
        <v>644051022.99999988</v>
      </c>
      <c r="F14" s="125">
        <f>F11+F12+F13</f>
        <v>567638189.76271176</v>
      </c>
      <c r="G14" s="109">
        <f>G11+G12+G13</f>
        <v>76412833.237288132</v>
      </c>
      <c r="H14" s="109">
        <f>H11+H12+H13</f>
        <v>0</v>
      </c>
      <c r="J14" s="74">
        <f>SUM(J11:J13)</f>
        <v>40025769.790960453</v>
      </c>
      <c r="K14" s="74">
        <f>SUM(K11:K13)</f>
        <v>14554825.378531074</v>
      </c>
      <c r="L14" s="74">
        <f>SUM(L11:L13)</f>
        <v>21832238.06779661</v>
      </c>
      <c r="M14" s="71"/>
    </row>
    <row r="15" spans="1:13" s="15" customFormat="1" ht="24.95" customHeight="1">
      <c r="B15" s="261" t="s">
        <v>17</v>
      </c>
      <c r="C15" s="273" t="s">
        <v>18</v>
      </c>
      <c r="D15" s="274"/>
      <c r="E15" s="165">
        <v>10410348</v>
      </c>
      <c r="F15" s="126"/>
      <c r="G15" s="110"/>
      <c r="H15" s="181">
        <f t="shared" ref="H15:H20" si="1">E15</f>
        <v>10410348</v>
      </c>
      <c r="M15" s="71"/>
    </row>
    <row r="16" spans="1:13" s="15" customFormat="1" ht="24.95" customHeight="1">
      <c r="B16" s="262"/>
      <c r="C16" s="259" t="s">
        <v>1</v>
      </c>
      <c r="D16" s="260"/>
      <c r="E16" s="166">
        <v>12303139</v>
      </c>
      <c r="F16" s="127"/>
      <c r="G16" s="111"/>
      <c r="H16" s="182">
        <f t="shared" si="1"/>
        <v>12303139</v>
      </c>
      <c r="J16" s="71"/>
      <c r="M16" s="71"/>
    </row>
    <row r="17" spans="2:13" s="15" customFormat="1" ht="24.95" customHeight="1">
      <c r="B17" s="262"/>
      <c r="C17" s="259" t="s">
        <v>2</v>
      </c>
      <c r="D17" s="260"/>
      <c r="E17" s="167">
        <v>36133489</v>
      </c>
      <c r="F17" s="128"/>
      <c r="G17" s="112"/>
      <c r="H17" s="183">
        <f t="shared" si="1"/>
        <v>36133489</v>
      </c>
      <c r="I17" s="77"/>
      <c r="J17" s="77"/>
      <c r="M17" s="74"/>
    </row>
    <row r="18" spans="2:13" s="15" customFormat="1" ht="24.95" customHeight="1">
      <c r="B18" s="262"/>
      <c r="C18" s="259" t="s">
        <v>19</v>
      </c>
      <c r="D18" s="260"/>
      <c r="E18" s="167">
        <v>14635460</v>
      </c>
      <c r="F18" s="128"/>
      <c r="G18" s="112"/>
      <c r="H18" s="183">
        <f t="shared" si="1"/>
        <v>14635460</v>
      </c>
      <c r="I18" s="77"/>
      <c r="J18" s="77"/>
    </row>
    <row r="19" spans="2:13" s="15" customFormat="1" ht="24.95" customHeight="1">
      <c r="B19" s="262"/>
      <c r="C19" s="259" t="s">
        <v>4</v>
      </c>
      <c r="D19" s="260"/>
      <c r="E19" s="167"/>
      <c r="F19" s="128"/>
      <c r="G19" s="112"/>
      <c r="H19" s="184">
        <f t="shared" si="1"/>
        <v>0</v>
      </c>
    </row>
    <row r="20" spans="2:13" s="15" customFormat="1" ht="24.95" customHeight="1">
      <c r="B20" s="262"/>
      <c r="C20" s="271" t="s">
        <v>3</v>
      </c>
      <c r="D20" s="272"/>
      <c r="E20" s="167">
        <v>293913285</v>
      </c>
      <c r="F20" s="129"/>
      <c r="G20" s="113"/>
      <c r="H20" s="185">
        <f t="shared" si="1"/>
        <v>293913285</v>
      </c>
      <c r="K20" s="74"/>
      <c r="M20" s="75"/>
    </row>
    <row r="21" spans="2:13" s="15" customFormat="1" ht="30" customHeight="1">
      <c r="B21" s="263"/>
      <c r="C21" s="257" t="s">
        <v>136</v>
      </c>
      <c r="D21" s="258"/>
      <c r="E21" s="100">
        <f>F21+G21+H21</f>
        <v>367395721</v>
      </c>
      <c r="F21" s="130">
        <f>SUM(F15:F20)</f>
        <v>0</v>
      </c>
      <c r="G21" s="114">
        <f>SUM(G15:G20)</f>
        <v>0</v>
      </c>
      <c r="H21" s="67">
        <f>SUM(H15:H20)</f>
        <v>367395721</v>
      </c>
      <c r="J21" s="71"/>
    </row>
    <row r="22" spans="2:13" s="15" customFormat="1" ht="24.95" customHeight="1">
      <c r="B22" s="251" t="s">
        <v>139</v>
      </c>
      <c r="C22" s="252"/>
      <c r="D22" s="253"/>
      <c r="E22" s="168">
        <v>513187260</v>
      </c>
      <c r="F22" s="131"/>
      <c r="G22" s="115"/>
      <c r="H22" s="186">
        <f>E22</f>
        <v>513187260</v>
      </c>
      <c r="K22" s="74"/>
    </row>
    <row r="23" spans="2:13" s="15" customFormat="1" ht="24.95" customHeight="1">
      <c r="B23" s="251" t="s">
        <v>20</v>
      </c>
      <c r="C23" s="252"/>
      <c r="D23" s="253"/>
      <c r="E23" s="101">
        <v>19987885</v>
      </c>
      <c r="F23" s="132"/>
      <c r="G23" s="116"/>
      <c r="H23" s="16">
        <f>E23</f>
        <v>19987885</v>
      </c>
    </row>
    <row r="24" spans="2:13" s="15" customFormat="1" ht="30" customHeight="1" thickBot="1">
      <c r="B24" s="254" t="s">
        <v>138</v>
      </c>
      <c r="C24" s="255"/>
      <c r="D24" s="256"/>
      <c r="E24" s="102">
        <f>F24+G24+H24</f>
        <v>1544621889</v>
      </c>
      <c r="F24" s="133">
        <f>F23+F22+F21+F14</f>
        <v>567638189.76271176</v>
      </c>
      <c r="G24" s="117">
        <f>G23+G22+G21+G14</f>
        <v>76412833.237288132</v>
      </c>
      <c r="H24" s="64">
        <f>H23+H22+H21+H14</f>
        <v>900570866</v>
      </c>
      <c r="I24" s="75"/>
      <c r="J24" s="71"/>
      <c r="K24" s="161"/>
    </row>
    <row r="25" spans="2:13" s="41" customFormat="1" ht="15.75" customHeight="1">
      <c r="B25" s="42"/>
      <c r="C25" s="42"/>
      <c r="D25" s="42"/>
      <c r="E25" s="43"/>
      <c r="F25" s="44"/>
      <c r="G25" s="44"/>
      <c r="H25" s="44"/>
      <c r="J25" s="72"/>
    </row>
    <row r="26" spans="2:13" ht="18.75" customHeight="1">
      <c r="B26" s="17" t="s">
        <v>154</v>
      </c>
      <c r="C26" s="17"/>
      <c r="D26" s="17"/>
      <c r="E26" s="18"/>
      <c r="F26" s="18"/>
      <c r="G26" s="18"/>
      <c r="H26" s="18"/>
      <c r="J26" s="171"/>
    </row>
    <row r="27" spans="2:13" ht="18.75" customHeight="1">
      <c r="B27" s="17" t="s">
        <v>132</v>
      </c>
      <c r="C27" s="17"/>
      <c r="D27" s="17"/>
      <c r="E27" s="18"/>
      <c r="F27" s="18"/>
      <c r="G27" s="18"/>
      <c r="H27" s="18"/>
    </row>
    <row r="28" spans="2:13" s="20" customFormat="1" ht="18.75" customHeight="1">
      <c r="B28" s="17" t="s">
        <v>21</v>
      </c>
      <c r="C28" s="17"/>
      <c r="D28" s="17"/>
      <c r="E28" s="18"/>
      <c r="F28" s="18"/>
      <c r="G28" s="18"/>
      <c r="H28" s="18"/>
    </row>
    <row r="29" spans="2:13" ht="18.75" customHeight="1">
      <c r="B29" s="17" t="s">
        <v>149</v>
      </c>
      <c r="C29" s="17"/>
      <c r="D29" s="17"/>
      <c r="E29" s="18"/>
      <c r="F29" s="18"/>
      <c r="G29" s="18"/>
      <c r="H29" s="18"/>
    </row>
    <row r="30" spans="2:13" ht="18.75" customHeight="1">
      <c r="B30" s="17" t="s">
        <v>150</v>
      </c>
      <c r="C30" s="17"/>
      <c r="D30" s="17"/>
      <c r="E30" s="18"/>
      <c r="F30" s="18"/>
      <c r="G30" s="18"/>
      <c r="H30" s="18"/>
    </row>
    <row r="31" spans="2:13" ht="18.75" customHeight="1">
      <c r="B31" s="17" t="s">
        <v>22</v>
      </c>
      <c r="C31" s="17"/>
      <c r="D31" s="17"/>
      <c r="E31" s="18"/>
      <c r="F31" s="18"/>
      <c r="G31" s="18"/>
      <c r="H31" s="18"/>
    </row>
    <row r="32" spans="2:13" ht="18.75" customHeight="1">
      <c r="B32" s="17" t="s">
        <v>133</v>
      </c>
      <c r="C32" s="17"/>
      <c r="D32" s="17"/>
      <c r="E32" s="18"/>
      <c r="F32" s="18"/>
      <c r="G32" s="18"/>
      <c r="H32" s="18"/>
    </row>
    <row r="33" spans="2:8" ht="18.75" customHeight="1">
      <c r="B33" s="17" t="s">
        <v>23</v>
      </c>
      <c r="C33" s="17"/>
      <c r="D33" s="17"/>
      <c r="E33" s="18"/>
      <c r="F33" s="18"/>
      <c r="G33" s="18"/>
      <c r="H33" s="18"/>
    </row>
    <row r="34" spans="2:8" ht="18.75" customHeight="1">
      <c r="B34" s="17" t="s">
        <v>134</v>
      </c>
      <c r="C34" s="17"/>
      <c r="D34" s="17"/>
      <c r="E34" s="18"/>
      <c r="F34" s="18"/>
      <c r="G34" s="18"/>
      <c r="H34" s="18"/>
    </row>
    <row r="35" spans="2:8" ht="18.75" customHeight="1">
      <c r="B35" s="17" t="s">
        <v>135</v>
      </c>
      <c r="C35" s="17"/>
      <c r="D35" s="17"/>
      <c r="E35" s="18"/>
      <c r="F35" s="18"/>
      <c r="G35" s="18"/>
      <c r="H35" s="18"/>
    </row>
    <row r="36" spans="2:8" ht="18.75" customHeight="1">
      <c r="B36" s="17" t="s">
        <v>24</v>
      </c>
      <c r="C36" s="17"/>
      <c r="D36" s="17"/>
      <c r="E36" s="18"/>
      <c r="F36" s="18"/>
      <c r="G36" s="18"/>
      <c r="H36" s="18"/>
    </row>
    <row r="37" spans="2:8" ht="21.75" customHeight="1">
      <c r="C37" s="17"/>
      <c r="D37" s="17"/>
      <c r="E37" s="18"/>
      <c r="F37" s="18"/>
      <c r="G37" s="18"/>
      <c r="H37" s="18"/>
    </row>
    <row r="38" spans="2:8" ht="21.75" customHeight="1">
      <c r="C38" s="17"/>
      <c r="D38" s="17"/>
      <c r="E38" s="18"/>
      <c r="F38" s="18"/>
      <c r="G38" s="18"/>
      <c r="H38" s="18"/>
    </row>
    <row r="39" spans="2:8" ht="21.75" customHeight="1">
      <c r="C39" s="17"/>
      <c r="D39" s="17"/>
      <c r="E39" s="18"/>
      <c r="F39" s="18"/>
      <c r="G39" s="18"/>
      <c r="H39" s="18"/>
    </row>
    <row r="40" spans="2:8" ht="21.75" customHeight="1">
      <c r="E40" s="68"/>
    </row>
    <row r="41" spans="2:8" ht="18" customHeight="1">
      <c r="D41" s="21"/>
      <c r="E41" s="21"/>
      <c r="H41" s="19"/>
    </row>
  </sheetData>
  <mergeCells count="18">
    <mergeCell ref="C12:D12"/>
    <mergeCell ref="C20:D20"/>
    <mergeCell ref="C13:D13"/>
    <mergeCell ref="C14:D14"/>
    <mergeCell ref="C17:D17"/>
    <mergeCell ref="C15:D15"/>
    <mergeCell ref="C18:D18"/>
    <mergeCell ref="C19:D19"/>
    <mergeCell ref="A1:H2"/>
    <mergeCell ref="C4:D4"/>
    <mergeCell ref="B22:D22"/>
    <mergeCell ref="B23:D23"/>
    <mergeCell ref="B24:D24"/>
    <mergeCell ref="C21:D21"/>
    <mergeCell ref="C16:D16"/>
    <mergeCell ref="B15:B21"/>
    <mergeCell ref="B5:B14"/>
    <mergeCell ref="C5:C11"/>
  </mergeCells>
  <phoneticPr fontId="2" type="noConversion"/>
  <pageMargins left="0.7" right="0.7" top="0.75" bottom="0.75" header="0.3" footer="0.3"/>
  <pageSetup paperSize="9" scale="76" orientation="portrait" r:id="rId1"/>
  <rowBreaks count="1" manualBreakCount="1">
    <brk id="40" min="1" max="17" man="1"/>
  </rowBreaks>
  <ignoredErrors>
    <ignoredError sqref="E21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59"/>
  <sheetViews>
    <sheetView view="pageBreakPreview" topLeftCell="A25" zoomScaleNormal="100" zoomScaleSheetLayoutView="100" workbookViewId="0">
      <selection sqref="A1:F1"/>
    </sheetView>
  </sheetViews>
  <sheetFormatPr defaultRowHeight="16.5"/>
  <cols>
    <col min="1" max="1" width="8.5546875" style="14" customWidth="1"/>
    <col min="2" max="2" width="10.109375" style="14" customWidth="1"/>
    <col min="3" max="3" width="22.5546875" style="14" customWidth="1"/>
    <col min="4" max="6" width="16.44140625" style="14" customWidth="1"/>
    <col min="7" max="7" width="14.77734375" style="14" bestFit="1" customWidth="1"/>
    <col min="8" max="8" width="13" style="14" bestFit="1" customWidth="1"/>
    <col min="9" max="16384" width="8.88671875" style="14"/>
  </cols>
  <sheetData>
    <row r="1" spans="1:8" ht="35.1" customHeight="1">
      <c r="A1" s="248" t="s">
        <v>48</v>
      </c>
      <c r="B1" s="248"/>
      <c r="C1" s="248"/>
      <c r="D1" s="248"/>
      <c r="E1" s="248"/>
      <c r="F1" s="248"/>
      <c r="G1" s="135"/>
      <c r="H1" s="135"/>
    </row>
    <row r="2" spans="1:8" ht="30" customHeight="1" thickBot="1">
      <c r="A2" s="46" t="str">
        <f>총산출표!B3</f>
        <v>■ 현장명 : 인천 송도국제도시 Rc1블록 공동주택 신축공사</v>
      </c>
      <c r="B2" s="45"/>
      <c r="C2" s="45"/>
      <c r="D2" s="45"/>
      <c r="E2" s="45"/>
      <c r="F2" s="47" t="s">
        <v>7</v>
      </c>
      <c r="G2" s="135"/>
      <c r="H2" s="135"/>
    </row>
    <row r="3" spans="1:8" ht="20.100000000000001" customHeight="1">
      <c r="A3" s="55" t="s">
        <v>144</v>
      </c>
      <c r="B3" s="56" t="s">
        <v>145</v>
      </c>
      <c r="C3" s="56" t="s">
        <v>146</v>
      </c>
      <c r="D3" s="82" t="s">
        <v>147</v>
      </c>
      <c r="E3" s="220" t="s">
        <v>128</v>
      </c>
      <c r="F3" s="57" t="s">
        <v>49</v>
      </c>
      <c r="G3" s="135"/>
      <c r="H3" s="135"/>
    </row>
    <row r="4" spans="1:8" s="22" customFormat="1" ht="15" customHeight="1">
      <c r="A4" s="282" t="s">
        <v>141</v>
      </c>
      <c r="B4" s="290" t="s">
        <v>129</v>
      </c>
      <c r="C4" s="24" t="s">
        <v>50</v>
      </c>
      <c r="D4" s="83">
        <v>14375218.83336</v>
      </c>
      <c r="E4" s="91">
        <f>+D4</f>
        <v>14375218.83336</v>
      </c>
      <c r="F4" s="25"/>
      <c r="G4" s="136"/>
      <c r="H4" s="136"/>
    </row>
    <row r="5" spans="1:8" s="22" customFormat="1" ht="15" customHeight="1">
      <c r="A5" s="283"/>
      <c r="B5" s="291"/>
      <c r="C5" s="26" t="s">
        <v>51</v>
      </c>
      <c r="D5" s="84">
        <v>13042033.21575</v>
      </c>
      <c r="E5" s="170">
        <f t="shared" ref="E5:E16" si="0">+D5</f>
        <v>13042033.21575</v>
      </c>
      <c r="F5" s="27"/>
      <c r="G5" s="136"/>
      <c r="H5" s="136"/>
    </row>
    <row r="6" spans="1:8" s="22" customFormat="1" ht="15" customHeight="1">
      <c r="A6" s="283"/>
      <c r="B6" s="291"/>
      <c r="C6" s="26" t="s">
        <v>52</v>
      </c>
      <c r="D6" s="84">
        <v>0</v>
      </c>
      <c r="E6" s="170">
        <f t="shared" si="0"/>
        <v>0</v>
      </c>
      <c r="F6" s="27"/>
      <c r="G6" s="136"/>
      <c r="H6" s="136"/>
    </row>
    <row r="7" spans="1:8" s="22" customFormat="1" ht="15" customHeight="1">
      <c r="A7" s="283"/>
      <c r="B7" s="291"/>
      <c r="C7" s="26" t="s">
        <v>53</v>
      </c>
      <c r="D7" s="84">
        <v>0</v>
      </c>
      <c r="E7" s="170">
        <f t="shared" si="0"/>
        <v>0</v>
      </c>
      <c r="F7" s="27"/>
      <c r="G7" s="136"/>
      <c r="H7" s="136"/>
    </row>
    <row r="8" spans="1:8" s="22" customFormat="1" ht="15" customHeight="1">
      <c r="A8" s="283"/>
      <c r="B8" s="291"/>
      <c r="C8" s="48" t="s">
        <v>54</v>
      </c>
      <c r="D8" s="84">
        <v>0</v>
      </c>
      <c r="E8" s="170">
        <f t="shared" si="0"/>
        <v>0</v>
      </c>
      <c r="F8" s="27"/>
      <c r="G8" s="136"/>
      <c r="H8" s="136"/>
    </row>
    <row r="9" spans="1:8" s="22" customFormat="1" ht="15" customHeight="1">
      <c r="A9" s="283"/>
      <c r="B9" s="291"/>
      <c r="C9" s="48" t="s">
        <v>55</v>
      </c>
      <c r="D9" s="84">
        <v>4521238.1814599996</v>
      </c>
      <c r="E9" s="170">
        <f t="shared" si="0"/>
        <v>4521238.1814599996</v>
      </c>
      <c r="F9" s="27"/>
      <c r="G9" s="136"/>
      <c r="H9" s="136"/>
    </row>
    <row r="10" spans="1:8" s="22" customFormat="1" ht="15" customHeight="1">
      <c r="A10" s="283"/>
      <c r="B10" s="291"/>
      <c r="C10" s="48" t="s">
        <v>56</v>
      </c>
      <c r="D10" s="84">
        <v>0</v>
      </c>
      <c r="E10" s="170">
        <f t="shared" si="0"/>
        <v>0</v>
      </c>
      <c r="F10" s="27"/>
      <c r="G10" s="136"/>
      <c r="H10" s="136"/>
    </row>
    <row r="11" spans="1:8" s="22" customFormat="1" ht="15" customHeight="1">
      <c r="A11" s="283"/>
      <c r="B11" s="291"/>
      <c r="C11" s="48" t="s">
        <v>57</v>
      </c>
      <c r="D11" s="84">
        <v>2028760.7224500002</v>
      </c>
      <c r="E11" s="170">
        <f t="shared" si="0"/>
        <v>2028760.7224500002</v>
      </c>
      <c r="F11" s="27"/>
      <c r="G11" s="136"/>
      <c r="H11" s="136"/>
    </row>
    <row r="12" spans="1:8" s="22" customFormat="1" ht="15" customHeight="1">
      <c r="A12" s="283"/>
      <c r="B12" s="291"/>
      <c r="C12" s="48" t="s">
        <v>58</v>
      </c>
      <c r="D12" s="84">
        <v>5100884.1021599993</v>
      </c>
      <c r="E12" s="170">
        <f t="shared" si="0"/>
        <v>5100884.1021599993</v>
      </c>
      <c r="F12" s="27"/>
      <c r="G12" s="136"/>
      <c r="H12" s="136"/>
    </row>
    <row r="13" spans="1:8" s="22" customFormat="1" ht="15" customHeight="1">
      <c r="A13" s="283"/>
      <c r="B13" s="291"/>
      <c r="C13" s="48" t="s">
        <v>59</v>
      </c>
      <c r="D13" s="84">
        <v>1043362.6572599999</v>
      </c>
      <c r="E13" s="170">
        <f t="shared" si="0"/>
        <v>1043362.6572599999</v>
      </c>
      <c r="F13" s="27"/>
      <c r="G13" s="136"/>
      <c r="H13" s="136"/>
    </row>
    <row r="14" spans="1:8" s="22" customFormat="1" ht="15" customHeight="1">
      <c r="A14" s="283"/>
      <c r="B14" s="291"/>
      <c r="C14" s="48" t="s">
        <v>60</v>
      </c>
      <c r="D14" s="84">
        <v>0</v>
      </c>
      <c r="E14" s="170">
        <f t="shared" si="0"/>
        <v>0</v>
      </c>
      <c r="F14" s="27"/>
      <c r="G14" s="136"/>
      <c r="H14" s="136"/>
    </row>
    <row r="15" spans="1:8" s="22" customFormat="1" ht="15" customHeight="1">
      <c r="A15" s="283"/>
      <c r="B15" s="291"/>
      <c r="C15" s="48" t="s">
        <v>61</v>
      </c>
      <c r="D15" s="84">
        <v>9506193.0994800013</v>
      </c>
      <c r="E15" s="170">
        <f t="shared" si="0"/>
        <v>9506193.0994800013</v>
      </c>
      <c r="F15" s="27"/>
      <c r="G15" s="136"/>
      <c r="H15" s="136"/>
    </row>
    <row r="16" spans="1:8" s="22" customFormat="1" ht="15" customHeight="1">
      <c r="A16" s="283"/>
      <c r="B16" s="291"/>
      <c r="C16" s="49" t="s">
        <v>62</v>
      </c>
      <c r="D16" s="85">
        <v>8346901.2580799991</v>
      </c>
      <c r="E16" s="169">
        <f t="shared" si="0"/>
        <v>8346901.2580799991</v>
      </c>
      <c r="F16" s="29"/>
      <c r="G16" s="136"/>
      <c r="H16" s="136"/>
    </row>
    <row r="17" spans="1:9" s="40" customFormat="1" ht="20.100000000000001" customHeight="1">
      <c r="A17" s="283"/>
      <c r="B17" s="292"/>
      <c r="C17" s="58" t="s">
        <v>63</v>
      </c>
      <c r="D17" s="86">
        <f>SUM(E17:F17)</f>
        <v>57964592.07</v>
      </c>
      <c r="E17" s="92">
        <f>SUM(E4:E16)</f>
        <v>57964592.07</v>
      </c>
      <c r="F17" s="59"/>
      <c r="G17" s="136"/>
      <c r="H17" s="136"/>
    </row>
    <row r="18" spans="1:9" s="22" customFormat="1" ht="15" customHeight="1">
      <c r="A18" s="283"/>
      <c r="B18" s="290" t="s">
        <v>130</v>
      </c>
      <c r="C18" s="24" t="s">
        <v>64</v>
      </c>
      <c r="D18" s="83">
        <v>14614805.813915998</v>
      </c>
      <c r="E18" s="91">
        <f>+D18</f>
        <v>14614805.813915998</v>
      </c>
      <c r="F18" s="25"/>
      <c r="G18" s="136"/>
      <c r="H18" s="136"/>
      <c r="I18" s="50"/>
    </row>
    <row r="19" spans="1:9" s="22" customFormat="1" ht="15" customHeight="1">
      <c r="A19" s="283"/>
      <c r="B19" s="291"/>
      <c r="C19" s="26" t="s">
        <v>65</v>
      </c>
      <c r="D19" s="84">
        <v>9153897.1898989994</v>
      </c>
      <c r="E19" s="170">
        <f t="shared" ref="E19:E39" si="1">+D19</f>
        <v>9153897.1898989994</v>
      </c>
      <c r="F19" s="27"/>
      <c r="G19" s="136"/>
      <c r="H19" s="136"/>
      <c r="I19" s="50"/>
    </row>
    <row r="20" spans="1:9" s="22" customFormat="1" ht="15" customHeight="1">
      <c r="A20" s="283"/>
      <c r="B20" s="291"/>
      <c r="C20" s="48" t="s">
        <v>66</v>
      </c>
      <c r="D20" s="84">
        <v>31076105.910772998</v>
      </c>
      <c r="E20" s="170">
        <f t="shared" si="1"/>
        <v>31076105.910772998</v>
      </c>
      <c r="F20" s="27"/>
      <c r="G20" s="136"/>
      <c r="H20" s="136"/>
      <c r="I20" s="50"/>
    </row>
    <row r="21" spans="1:9" s="22" customFormat="1" ht="15" customHeight="1">
      <c r="A21" s="283"/>
      <c r="B21" s="291"/>
      <c r="C21" s="48" t="s">
        <v>67</v>
      </c>
      <c r="D21" s="84">
        <v>3928711.2402999997</v>
      </c>
      <c r="E21" s="170">
        <f t="shared" si="1"/>
        <v>3928711.2402999997</v>
      </c>
      <c r="F21" s="27"/>
      <c r="G21" s="136"/>
      <c r="H21" s="136"/>
      <c r="I21" s="50"/>
    </row>
    <row r="22" spans="1:9" s="22" customFormat="1" ht="15" customHeight="1">
      <c r="A22" s="283"/>
      <c r="B22" s="291"/>
      <c r="C22" s="48" t="s">
        <v>68</v>
      </c>
      <c r="D22" s="84">
        <v>129372461.14307898</v>
      </c>
      <c r="E22" s="170">
        <f t="shared" si="1"/>
        <v>129372461.14307898</v>
      </c>
      <c r="F22" s="27"/>
      <c r="G22" s="136"/>
      <c r="H22" s="136"/>
      <c r="I22" s="50"/>
    </row>
    <row r="23" spans="1:9" s="22" customFormat="1" ht="15" customHeight="1">
      <c r="A23" s="283"/>
      <c r="B23" s="291"/>
      <c r="C23" s="48" t="s">
        <v>69</v>
      </c>
      <c r="D23" s="84">
        <v>0</v>
      </c>
      <c r="E23" s="170">
        <f t="shared" si="1"/>
        <v>0</v>
      </c>
      <c r="F23" s="27"/>
      <c r="G23" s="136"/>
      <c r="H23" s="136"/>
      <c r="I23" s="50"/>
    </row>
    <row r="24" spans="1:9" s="22" customFormat="1" ht="15" customHeight="1">
      <c r="A24" s="283"/>
      <c r="B24" s="291"/>
      <c r="C24" s="48" t="s">
        <v>70</v>
      </c>
      <c r="D24" s="84">
        <v>5185898.8371959999</v>
      </c>
      <c r="E24" s="170">
        <f t="shared" si="1"/>
        <v>5185898.8371959999</v>
      </c>
      <c r="F24" s="27"/>
      <c r="G24" s="136"/>
      <c r="H24" s="136"/>
      <c r="I24" s="50"/>
    </row>
    <row r="25" spans="1:9" s="22" customFormat="1" ht="15" customHeight="1">
      <c r="A25" s="283"/>
      <c r="B25" s="291"/>
      <c r="C25" s="48" t="s">
        <v>71</v>
      </c>
      <c r="D25" s="84">
        <v>11039678.585243</v>
      </c>
      <c r="E25" s="170">
        <f t="shared" si="1"/>
        <v>11039678.585243</v>
      </c>
      <c r="F25" s="27"/>
      <c r="G25" s="136"/>
      <c r="H25" s="136"/>
      <c r="I25" s="50"/>
    </row>
    <row r="26" spans="1:9" s="22" customFormat="1" ht="15" customHeight="1">
      <c r="A26" s="283"/>
      <c r="B26" s="291"/>
      <c r="C26" s="48" t="s">
        <v>72</v>
      </c>
      <c r="D26" s="84">
        <v>4832314.8255690001</v>
      </c>
      <c r="E26" s="170">
        <f t="shared" si="1"/>
        <v>4832314.8255690001</v>
      </c>
      <c r="F26" s="27"/>
      <c r="G26" s="136"/>
      <c r="H26" s="136"/>
      <c r="I26" s="50"/>
    </row>
    <row r="27" spans="1:9" s="22" customFormat="1" ht="15" customHeight="1">
      <c r="A27" s="283"/>
      <c r="B27" s="291"/>
      <c r="C27" s="48" t="s">
        <v>73</v>
      </c>
      <c r="D27" s="84">
        <v>12454014.631750999</v>
      </c>
      <c r="E27" s="170">
        <f t="shared" si="1"/>
        <v>12454014.631750999</v>
      </c>
      <c r="F27" s="27"/>
      <c r="G27" s="136"/>
      <c r="H27" s="136"/>
      <c r="I27" s="50"/>
    </row>
    <row r="28" spans="1:9" s="22" customFormat="1" ht="15" customHeight="1">
      <c r="A28" s="283"/>
      <c r="B28" s="291"/>
      <c r="C28" s="48" t="s">
        <v>74</v>
      </c>
      <c r="D28" s="84">
        <v>14025499.127870999</v>
      </c>
      <c r="E28" s="170">
        <f t="shared" si="1"/>
        <v>14025499.127870999</v>
      </c>
      <c r="F28" s="27"/>
      <c r="G28" s="136"/>
      <c r="H28" s="136"/>
      <c r="I28" s="50"/>
    </row>
    <row r="29" spans="1:9" s="22" customFormat="1" ht="15" customHeight="1">
      <c r="A29" s="283"/>
      <c r="B29" s="291"/>
      <c r="C29" s="48" t="s">
        <v>75</v>
      </c>
      <c r="D29" s="84">
        <v>21293614.922425997</v>
      </c>
      <c r="E29" s="170">
        <f t="shared" si="1"/>
        <v>21293614.922425997</v>
      </c>
      <c r="F29" s="27"/>
      <c r="G29" s="136"/>
      <c r="H29" s="136"/>
      <c r="I29" s="50"/>
    </row>
    <row r="30" spans="1:9" s="22" customFormat="1" ht="15" customHeight="1">
      <c r="A30" s="283"/>
      <c r="B30" s="291"/>
      <c r="C30" s="26" t="s">
        <v>76</v>
      </c>
      <c r="D30" s="84">
        <v>6364512.2092859996</v>
      </c>
      <c r="E30" s="170">
        <f t="shared" si="1"/>
        <v>6364512.2092859996</v>
      </c>
      <c r="F30" s="27"/>
      <c r="G30" s="136"/>
      <c r="H30" s="136"/>
      <c r="I30" s="50"/>
    </row>
    <row r="31" spans="1:9" s="22" customFormat="1" ht="15" customHeight="1">
      <c r="A31" s="283"/>
      <c r="B31" s="291"/>
      <c r="C31" s="26" t="s">
        <v>77</v>
      </c>
      <c r="D31" s="84">
        <v>4871601.9379719999</v>
      </c>
      <c r="E31" s="170">
        <f t="shared" si="1"/>
        <v>4871601.9379719999</v>
      </c>
      <c r="F31" s="27"/>
      <c r="G31" s="136"/>
      <c r="H31" s="136"/>
      <c r="I31" s="50"/>
    </row>
    <row r="32" spans="1:9" s="22" customFormat="1" ht="15" customHeight="1">
      <c r="A32" s="283"/>
      <c r="B32" s="291"/>
      <c r="C32" s="26" t="s">
        <v>78</v>
      </c>
      <c r="D32" s="84">
        <v>23022247.868157998</v>
      </c>
      <c r="E32" s="170">
        <f t="shared" si="1"/>
        <v>23022247.868157998</v>
      </c>
      <c r="F32" s="27"/>
      <c r="G32" s="136"/>
      <c r="H32" s="136"/>
      <c r="I32" s="50"/>
    </row>
    <row r="33" spans="1:9" s="22" customFormat="1" ht="15" customHeight="1">
      <c r="A33" s="283"/>
      <c r="B33" s="291"/>
      <c r="C33" s="26" t="s">
        <v>79</v>
      </c>
      <c r="D33" s="84">
        <v>14614805.813915998</v>
      </c>
      <c r="E33" s="170">
        <f t="shared" si="1"/>
        <v>14614805.813915998</v>
      </c>
      <c r="F33" s="27"/>
      <c r="G33" s="136"/>
      <c r="H33" s="136"/>
      <c r="I33" s="50"/>
    </row>
    <row r="34" spans="1:9" s="22" customFormat="1" ht="15" customHeight="1">
      <c r="A34" s="283"/>
      <c r="B34" s="291"/>
      <c r="C34" s="26" t="s">
        <v>80</v>
      </c>
      <c r="D34" s="84">
        <v>12886172.868184</v>
      </c>
      <c r="E34" s="170">
        <f t="shared" si="1"/>
        <v>12886172.868184</v>
      </c>
      <c r="F34" s="27"/>
      <c r="G34" s="136"/>
      <c r="H34" s="136"/>
      <c r="I34" s="50"/>
    </row>
    <row r="35" spans="1:9" s="22" customFormat="1" ht="15" customHeight="1">
      <c r="A35" s="283"/>
      <c r="B35" s="291"/>
      <c r="C35" s="26" t="s">
        <v>81</v>
      </c>
      <c r="D35" s="84">
        <v>19368546.414678998</v>
      </c>
      <c r="E35" s="170">
        <f t="shared" si="1"/>
        <v>19368546.414678998</v>
      </c>
      <c r="F35" s="27"/>
      <c r="G35" s="136"/>
      <c r="H35" s="136"/>
      <c r="I35" s="50"/>
    </row>
    <row r="36" spans="1:9" s="22" customFormat="1" ht="15" customHeight="1">
      <c r="A36" s="283"/>
      <c r="B36" s="291"/>
      <c r="C36" s="26" t="s">
        <v>82</v>
      </c>
      <c r="D36" s="84">
        <v>4046572.577509</v>
      </c>
      <c r="E36" s="170">
        <f t="shared" si="1"/>
        <v>4046572.577509</v>
      </c>
      <c r="F36" s="27"/>
      <c r="G36" s="136"/>
      <c r="H36" s="136"/>
      <c r="I36" s="50"/>
    </row>
    <row r="37" spans="1:9" s="22" customFormat="1" ht="15" customHeight="1">
      <c r="A37" s="283"/>
      <c r="B37" s="291"/>
      <c r="C37" s="26" t="s">
        <v>83</v>
      </c>
      <c r="D37" s="84">
        <v>9350332.7519140001</v>
      </c>
      <c r="E37" s="170">
        <f t="shared" si="1"/>
        <v>9350332.7519140001</v>
      </c>
      <c r="F37" s="27"/>
      <c r="G37" s="136"/>
      <c r="H37" s="136"/>
      <c r="I37" s="50"/>
    </row>
    <row r="38" spans="1:9" s="22" customFormat="1" ht="15" customHeight="1">
      <c r="A38" s="283"/>
      <c r="B38" s="291"/>
      <c r="C38" s="26" t="s">
        <v>84</v>
      </c>
      <c r="D38" s="84">
        <v>17993497.480574001</v>
      </c>
      <c r="E38" s="170">
        <f t="shared" si="1"/>
        <v>17993497.480574001</v>
      </c>
      <c r="F38" s="27"/>
      <c r="G38" s="136"/>
      <c r="H38" s="136"/>
      <c r="I38" s="50"/>
    </row>
    <row r="39" spans="1:9" s="22" customFormat="1" ht="15" customHeight="1">
      <c r="A39" s="283"/>
      <c r="B39" s="291"/>
      <c r="C39" s="26" t="s">
        <v>85</v>
      </c>
      <c r="D39" s="84">
        <v>16422012.984453999</v>
      </c>
      <c r="E39" s="170">
        <f t="shared" si="1"/>
        <v>16422012.984453999</v>
      </c>
      <c r="F39" s="27"/>
      <c r="G39" s="136"/>
      <c r="H39" s="136"/>
      <c r="I39" s="50"/>
    </row>
    <row r="40" spans="1:9" s="22" customFormat="1" ht="15" customHeight="1">
      <c r="A40" s="283"/>
      <c r="B40" s="291"/>
      <c r="C40" s="28" t="s">
        <v>86</v>
      </c>
      <c r="D40" s="85">
        <v>6953818.895331</v>
      </c>
      <c r="E40" s="169">
        <f>+D40</f>
        <v>6953818.895331</v>
      </c>
      <c r="F40" s="29"/>
      <c r="G40" s="136"/>
      <c r="H40" s="136"/>
      <c r="I40" s="50"/>
    </row>
    <row r="41" spans="1:9" s="40" customFormat="1" ht="20.100000000000001" customHeight="1" thickBot="1">
      <c r="A41" s="283"/>
      <c r="B41" s="293"/>
      <c r="C41" s="60" t="s">
        <v>16</v>
      </c>
      <c r="D41" s="62">
        <f>SUM(E41:F41)</f>
        <v>392871124.02999991</v>
      </c>
      <c r="E41" s="93">
        <f>SUM(E18:E40)</f>
        <v>392871124.02999991</v>
      </c>
      <c r="F41" s="61"/>
      <c r="G41" s="173"/>
      <c r="H41" s="136"/>
    </row>
    <row r="42" spans="1:9" ht="15" customHeight="1">
      <c r="A42" s="283"/>
      <c r="B42" s="287" t="s">
        <v>191</v>
      </c>
      <c r="C42" s="30" t="s">
        <v>180</v>
      </c>
      <c r="D42" s="87">
        <v>8882751.7092160005</v>
      </c>
      <c r="E42" s="91">
        <f>+D42</f>
        <v>8882751.7092160005</v>
      </c>
      <c r="F42" s="31"/>
      <c r="G42" s="172"/>
      <c r="H42" s="136"/>
    </row>
    <row r="43" spans="1:9" ht="15" customHeight="1">
      <c r="A43" s="283"/>
      <c r="B43" s="288"/>
      <c r="C43" s="162" t="s">
        <v>181</v>
      </c>
      <c r="D43" s="163">
        <v>7022732.3547920007</v>
      </c>
      <c r="E43" s="170">
        <f>+D43</f>
        <v>7022732.3547920007</v>
      </c>
      <c r="F43" s="164"/>
      <c r="G43" s="136"/>
      <c r="H43" s="136"/>
    </row>
    <row r="44" spans="1:9" ht="15" customHeight="1">
      <c r="A44" s="283"/>
      <c r="B44" s="288"/>
      <c r="C44" s="32" t="s">
        <v>182</v>
      </c>
      <c r="D44" s="88">
        <v>5440943.0423039999</v>
      </c>
      <c r="E44" s="170">
        <f t="shared" ref="E44:E50" si="2">+D44</f>
        <v>5440943.0423039999</v>
      </c>
      <c r="F44" s="33"/>
      <c r="G44" s="136"/>
      <c r="H44" s="136"/>
    </row>
    <row r="45" spans="1:9" ht="15" customHeight="1">
      <c r="A45" s="283"/>
      <c r="B45" s="288"/>
      <c r="C45" s="32" t="s">
        <v>183</v>
      </c>
      <c r="D45" s="88">
        <v>5343047.2868079999</v>
      </c>
      <c r="E45" s="170">
        <f t="shared" si="2"/>
        <v>5343047.2868079999</v>
      </c>
      <c r="F45" s="33"/>
      <c r="G45" s="136"/>
      <c r="H45" s="136"/>
    </row>
    <row r="46" spans="1:9" ht="15" customHeight="1">
      <c r="A46" s="283"/>
      <c r="B46" s="288"/>
      <c r="C46" s="32" t="s">
        <v>184</v>
      </c>
      <c r="D46" s="88">
        <v>7280352.7639920013</v>
      </c>
      <c r="E46" s="170">
        <f t="shared" si="2"/>
        <v>7280352.7639920013</v>
      </c>
      <c r="F46" s="33"/>
      <c r="G46" s="136"/>
      <c r="H46" s="136"/>
    </row>
    <row r="47" spans="1:9" ht="15" customHeight="1">
      <c r="A47" s="283"/>
      <c r="B47" s="288"/>
      <c r="C47" s="32" t="s">
        <v>185</v>
      </c>
      <c r="D47" s="88">
        <v>5219389.4903920004</v>
      </c>
      <c r="E47" s="170">
        <f t="shared" si="2"/>
        <v>5219389.4903920004</v>
      </c>
      <c r="F47" s="33"/>
      <c r="G47" s="136"/>
      <c r="H47" s="136"/>
    </row>
    <row r="48" spans="1:9" s="22" customFormat="1" ht="15" customHeight="1">
      <c r="A48" s="283"/>
      <c r="B48" s="288"/>
      <c r="C48" s="26" t="s">
        <v>186</v>
      </c>
      <c r="D48" s="88">
        <v>3895220.5871040002</v>
      </c>
      <c r="E48" s="170">
        <f t="shared" si="2"/>
        <v>3895220.5871040002</v>
      </c>
      <c r="F48" s="27"/>
      <c r="G48" s="136"/>
      <c r="H48" s="136"/>
    </row>
    <row r="49" spans="1:8" s="22" customFormat="1" ht="15" customHeight="1">
      <c r="A49" s="283"/>
      <c r="B49" s="288"/>
      <c r="C49" s="26" t="s">
        <v>187</v>
      </c>
      <c r="D49" s="88">
        <v>5219389.4903920004</v>
      </c>
      <c r="E49" s="170">
        <f t="shared" si="2"/>
        <v>5219389.4903920004</v>
      </c>
      <c r="F49" s="27"/>
      <c r="G49" s="136"/>
      <c r="H49" s="136"/>
    </row>
    <row r="50" spans="1:8" s="22" customFormat="1" ht="15" customHeight="1">
      <c r="A50" s="283"/>
      <c r="B50" s="288"/>
      <c r="C50" s="28" t="s">
        <v>188</v>
      </c>
      <c r="D50" s="88">
        <v>3220255.1150000002</v>
      </c>
      <c r="E50" s="170">
        <f t="shared" si="2"/>
        <v>3220255.1150000002</v>
      </c>
      <c r="F50" s="29"/>
      <c r="G50" s="136"/>
      <c r="H50" s="136"/>
    </row>
    <row r="51" spans="1:8" s="40" customFormat="1" ht="20.100000000000001" customHeight="1">
      <c r="A51" s="283"/>
      <c r="B51" s="289"/>
      <c r="C51" s="58" t="s">
        <v>16</v>
      </c>
      <c r="D51" s="89">
        <f>SUM(E51:F51)</f>
        <v>51524081.840000004</v>
      </c>
      <c r="E51" s="94">
        <f>SUM(E42:E50)</f>
        <v>51524081.840000004</v>
      </c>
      <c r="F51" s="59"/>
      <c r="G51" s="136"/>
      <c r="H51" s="137"/>
    </row>
    <row r="52" spans="1:8" s="40" customFormat="1" ht="20.100000000000001" customHeight="1">
      <c r="A52" s="283"/>
      <c r="B52" s="278" t="s">
        <v>190</v>
      </c>
      <c r="C52" s="279"/>
      <c r="D52" s="90">
        <v>35422806.265000001</v>
      </c>
      <c r="E52" s="95"/>
      <c r="F52" s="138">
        <f>D52</f>
        <v>35422806.265000001</v>
      </c>
      <c r="G52" s="136"/>
      <c r="H52" s="137"/>
    </row>
    <row r="53" spans="1:8" s="40" customFormat="1" ht="20.100000000000001" customHeight="1">
      <c r="A53" s="283"/>
      <c r="B53" s="278" t="s">
        <v>189</v>
      </c>
      <c r="C53" s="279"/>
      <c r="D53" s="90">
        <v>12881020.460000001</v>
      </c>
      <c r="E53" s="95"/>
      <c r="F53" s="138">
        <f>D53</f>
        <v>12881020.460000001</v>
      </c>
      <c r="G53" s="136"/>
      <c r="H53" s="158"/>
    </row>
    <row r="54" spans="1:8" s="40" customFormat="1" ht="20.100000000000001" customHeight="1">
      <c r="A54" s="283"/>
      <c r="B54" s="278" t="s">
        <v>87</v>
      </c>
      <c r="C54" s="279"/>
      <c r="D54" s="90">
        <v>19321530.690000001</v>
      </c>
      <c r="E54" s="95"/>
      <c r="F54" s="138">
        <f>D54</f>
        <v>19321530.690000001</v>
      </c>
      <c r="G54" s="136"/>
      <c r="H54" s="157"/>
    </row>
    <row r="55" spans="1:8" s="40" customFormat="1" ht="20.100000000000001" customHeight="1">
      <c r="A55" s="284"/>
      <c r="B55" s="285" t="s">
        <v>218</v>
      </c>
      <c r="C55" s="286"/>
      <c r="D55" s="90">
        <f>E55+F55</f>
        <v>569985155.3549999</v>
      </c>
      <c r="E55" s="95">
        <f>E17+E41+E51</f>
        <v>502359797.93999994</v>
      </c>
      <c r="F55" s="138">
        <f>F52+F53+F54</f>
        <v>67625357.415000007</v>
      </c>
      <c r="G55" s="136"/>
      <c r="H55" s="157"/>
    </row>
    <row r="56" spans="1:8" s="40" customFormat="1" ht="20.100000000000001" customHeight="1">
      <c r="A56" s="280" t="s">
        <v>88</v>
      </c>
      <c r="B56" s="281"/>
      <c r="C56" s="279"/>
      <c r="D56" s="90">
        <v>41863316.494999997</v>
      </c>
      <c r="E56" s="95">
        <f>$D56/$D$55*$E$55</f>
        <v>36896482.334576271</v>
      </c>
      <c r="F56" s="138">
        <f>D56-E56</f>
        <v>4966834.1604237258</v>
      </c>
      <c r="G56" s="134"/>
      <c r="H56" s="159"/>
    </row>
    <row r="57" spans="1:8" s="40" customFormat="1" ht="20.100000000000001" customHeight="1">
      <c r="A57" s="280" t="s">
        <v>15</v>
      </c>
      <c r="B57" s="281"/>
      <c r="C57" s="279"/>
      <c r="D57" s="90">
        <v>32202551.149999999</v>
      </c>
      <c r="E57" s="95">
        <f>$D57/$D$55*$E$55</f>
        <v>28381909.488135595</v>
      </c>
      <c r="F57" s="138">
        <f>D57-E57</f>
        <v>3820641.6618644036</v>
      </c>
      <c r="G57" s="134"/>
    </row>
    <row r="58" spans="1:8" s="40" customFormat="1" ht="20.100000000000001" customHeight="1" thickBot="1">
      <c r="A58" s="275" t="s">
        <v>89</v>
      </c>
      <c r="B58" s="276"/>
      <c r="C58" s="277"/>
      <c r="D58" s="62">
        <f>SUM(E58:F58)</f>
        <v>644051022.99999988</v>
      </c>
      <c r="E58" s="221">
        <f>E57+E56+E54+E53+E52+E51+E41+E17</f>
        <v>567638189.76271176</v>
      </c>
      <c r="F58" s="93">
        <f>F57+F56+F54+F53+F52+F51+F41+F17</f>
        <v>76412833.237288132</v>
      </c>
      <c r="G58" s="134"/>
      <c r="H58" s="160"/>
    </row>
    <row r="59" spans="1:8">
      <c r="G59" s="19"/>
      <c r="H59" s="19"/>
    </row>
  </sheetData>
  <mergeCells count="12">
    <mergeCell ref="A1:F1"/>
    <mergeCell ref="B42:B51"/>
    <mergeCell ref="B4:B17"/>
    <mergeCell ref="B18:B41"/>
    <mergeCell ref="A58:C58"/>
    <mergeCell ref="B54:C54"/>
    <mergeCell ref="B53:C53"/>
    <mergeCell ref="B52:C52"/>
    <mergeCell ref="A57:C57"/>
    <mergeCell ref="A4:A55"/>
    <mergeCell ref="B55:C55"/>
    <mergeCell ref="A56:C56"/>
  </mergeCells>
  <phoneticPr fontId="2" type="noConversion"/>
  <pageMargins left="0.7" right="0.7" top="0.75" bottom="0.75" header="0.3" footer="0.3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F33"/>
  <sheetViews>
    <sheetView showGridLines="0" view="pageBreakPreview" topLeftCell="A7" zoomScale="85" zoomScaleNormal="100" zoomScaleSheetLayoutView="85" workbookViewId="0">
      <selection activeCell="EF23" sqref="EF23:EF27"/>
    </sheetView>
  </sheetViews>
  <sheetFormatPr defaultRowHeight="16.5"/>
  <cols>
    <col min="1" max="1" width="9.88671875" style="23" customWidth="1"/>
    <col min="2" max="9" width="1.44140625" style="23" hidden="1" customWidth="1"/>
    <col min="10" max="135" width="1.44140625" style="23" customWidth="1"/>
    <col min="136" max="136" width="23.5546875" style="23" customWidth="1"/>
    <col min="137" max="16384" width="8.88671875" style="23"/>
  </cols>
  <sheetData>
    <row r="2" spans="1:136" ht="41.25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1"/>
      <c r="AH2" s="311"/>
      <c r="AI2" s="311"/>
      <c r="AJ2" s="311"/>
      <c r="AK2" s="311"/>
      <c r="AL2" s="311"/>
      <c r="AM2" s="311"/>
      <c r="AN2" s="311"/>
      <c r="AO2" s="311"/>
      <c r="AP2" s="311"/>
      <c r="AQ2" s="311"/>
      <c r="AR2" s="311"/>
      <c r="AS2" s="311"/>
      <c r="AT2" s="311"/>
      <c r="AU2" s="311"/>
      <c r="AV2" s="311"/>
      <c r="AW2" s="311"/>
      <c r="AX2" s="311"/>
      <c r="AY2" s="311"/>
      <c r="AZ2" s="311"/>
      <c r="BA2" s="311"/>
      <c r="BB2" s="311"/>
      <c r="BC2" s="311"/>
      <c r="BD2" s="311"/>
      <c r="BE2" s="311"/>
      <c r="BF2" s="311"/>
      <c r="BG2" s="311"/>
      <c r="BH2" s="311"/>
      <c r="BI2" s="311"/>
      <c r="BJ2" s="311"/>
      <c r="BK2" s="311"/>
      <c r="BL2" s="311"/>
      <c r="BM2" s="311"/>
      <c r="BN2" s="311"/>
      <c r="BO2" s="311"/>
      <c r="BP2" s="311"/>
      <c r="BQ2" s="311"/>
      <c r="BR2" s="311"/>
      <c r="BS2" s="311"/>
      <c r="BT2" s="311"/>
      <c r="BU2" s="311"/>
      <c r="BV2" s="311"/>
      <c r="BW2" s="311"/>
      <c r="BX2" s="311"/>
      <c r="BY2" s="311"/>
      <c r="BZ2" s="311"/>
      <c r="CA2" s="311"/>
      <c r="CB2" s="311"/>
      <c r="CC2" s="311"/>
      <c r="CD2" s="311"/>
      <c r="CE2" s="311"/>
      <c r="CF2" s="311"/>
      <c r="CG2" s="311"/>
      <c r="CH2" s="311"/>
      <c r="CI2" s="311"/>
      <c r="CJ2" s="311"/>
      <c r="CK2" s="311"/>
      <c r="CL2" s="311"/>
      <c r="CM2" s="311"/>
      <c r="CN2" s="311"/>
      <c r="CO2" s="311"/>
      <c r="CP2" s="311"/>
      <c r="CQ2" s="311"/>
      <c r="CR2" s="311"/>
      <c r="CS2" s="311"/>
      <c r="CT2" s="311"/>
      <c r="CU2" s="311"/>
      <c r="CV2" s="311"/>
      <c r="CW2" s="311"/>
      <c r="CX2" s="311"/>
      <c r="CY2" s="311"/>
      <c r="CZ2" s="311"/>
      <c r="DA2" s="311"/>
      <c r="DB2" s="311"/>
      <c r="DC2" s="311"/>
      <c r="DD2" s="311"/>
      <c r="DE2" s="311"/>
      <c r="DF2" s="311"/>
      <c r="DG2" s="311"/>
      <c r="DH2" s="311"/>
      <c r="DI2" s="311"/>
      <c r="DJ2" s="311"/>
      <c r="DK2" s="311"/>
      <c r="DL2" s="311"/>
      <c r="DM2" s="311"/>
      <c r="DN2" s="311"/>
      <c r="DO2" s="311"/>
      <c r="DP2" s="311"/>
      <c r="DQ2" s="311"/>
      <c r="DR2" s="311"/>
      <c r="DS2" s="311"/>
      <c r="DT2" s="311"/>
      <c r="DU2" s="311"/>
      <c r="DV2" s="311"/>
      <c r="DW2" s="311"/>
      <c r="DX2" s="311"/>
      <c r="DY2" s="311"/>
      <c r="DZ2" s="311"/>
      <c r="EA2" s="311"/>
      <c r="EB2" s="311"/>
      <c r="EC2" s="311"/>
      <c r="ED2" s="311"/>
      <c r="EE2" s="311"/>
      <c r="EF2" s="311"/>
    </row>
    <row r="3" spans="1:136" ht="36" customHeight="1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  <c r="CS3" s="51"/>
      <c r="CT3" s="51"/>
      <c r="CU3" s="51"/>
      <c r="CV3" s="51"/>
      <c r="CW3" s="51"/>
      <c r="CX3" s="51"/>
      <c r="CY3" s="51"/>
      <c r="CZ3" s="51"/>
      <c r="DA3" s="51"/>
      <c r="DB3" s="51"/>
      <c r="DC3" s="51"/>
      <c r="DD3" s="51"/>
      <c r="DE3" s="51"/>
      <c r="DF3" s="51"/>
      <c r="DG3" s="51"/>
      <c r="DH3" s="51"/>
      <c r="DI3" s="51"/>
      <c r="DJ3" s="51"/>
      <c r="DK3" s="51"/>
      <c r="DL3" s="51"/>
      <c r="DM3" s="51"/>
      <c r="DN3" s="51"/>
      <c r="DO3" s="51"/>
      <c r="DP3" s="51"/>
      <c r="DQ3" s="51"/>
      <c r="DR3" s="51"/>
      <c r="DS3" s="51"/>
      <c r="DT3" s="51"/>
      <c r="DU3" s="51"/>
      <c r="DV3" s="51"/>
      <c r="DW3" s="51"/>
      <c r="DX3" s="51"/>
      <c r="DY3" s="51"/>
      <c r="DZ3" s="51"/>
      <c r="EA3" s="51"/>
      <c r="EB3" s="51"/>
      <c r="EC3" s="51"/>
      <c r="ED3" s="51"/>
      <c r="EE3" s="51"/>
      <c r="EF3" s="51"/>
    </row>
    <row r="4" spans="1:136" ht="17.25">
      <c r="A4" s="149" t="s">
        <v>220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6"/>
      <c r="AU4" s="146"/>
      <c r="AV4" s="146"/>
      <c r="AW4" s="146"/>
      <c r="AX4" s="146"/>
      <c r="AY4" s="146"/>
      <c r="AZ4" s="146"/>
      <c r="BA4" s="146"/>
      <c r="BB4" s="146"/>
      <c r="BC4" s="146"/>
      <c r="BD4" s="146"/>
      <c r="BE4" s="146"/>
      <c r="BF4" s="146"/>
      <c r="BG4" s="146"/>
      <c r="BH4" s="146"/>
      <c r="BI4" s="146"/>
      <c r="BJ4" s="146"/>
      <c r="BK4" s="146"/>
      <c r="BL4" s="146"/>
      <c r="BM4" s="146"/>
      <c r="BN4" s="146"/>
      <c r="BO4" s="146"/>
      <c r="BP4" s="146"/>
      <c r="BQ4" s="146"/>
      <c r="BR4" s="146"/>
      <c r="BS4" s="146"/>
      <c r="BT4" s="146"/>
      <c r="BU4" s="146"/>
      <c r="BV4" s="146"/>
      <c r="BW4" s="146"/>
      <c r="BX4" s="146"/>
      <c r="BY4" s="146"/>
      <c r="BZ4" s="146"/>
      <c r="CA4" s="146"/>
      <c r="CB4" s="146"/>
      <c r="CC4" s="146"/>
      <c r="CD4" s="146"/>
      <c r="CE4" s="146"/>
      <c r="CF4" s="146"/>
      <c r="CG4" s="146"/>
      <c r="CH4" s="146"/>
      <c r="CI4" s="146"/>
      <c r="CJ4" s="146"/>
      <c r="CK4" s="146"/>
      <c r="CL4" s="146"/>
      <c r="CM4" s="146"/>
      <c r="CN4" s="146"/>
      <c r="CO4" s="146"/>
      <c r="CP4" s="146"/>
      <c r="CQ4" s="146"/>
      <c r="CR4" s="146"/>
      <c r="CS4" s="146"/>
      <c r="CT4" s="146"/>
      <c r="CU4" s="146"/>
      <c r="CV4" s="146"/>
      <c r="CW4" s="146"/>
      <c r="CX4" s="146"/>
      <c r="CY4" s="146"/>
      <c r="CZ4" s="146"/>
      <c r="DA4" s="146"/>
      <c r="DB4" s="146"/>
      <c r="DC4" s="146"/>
      <c r="DD4" s="146"/>
      <c r="DE4" s="146"/>
      <c r="DF4" s="146"/>
      <c r="DG4" s="146"/>
      <c r="DH4" s="146"/>
      <c r="DI4" s="146"/>
      <c r="DJ4" s="146"/>
      <c r="DK4" s="146"/>
      <c r="DL4" s="146"/>
      <c r="DM4" s="146"/>
      <c r="DN4" s="146"/>
      <c r="DO4" s="146"/>
      <c r="DP4" s="146"/>
      <c r="DQ4" s="146"/>
      <c r="DR4" s="146"/>
      <c r="DS4" s="146"/>
      <c r="DT4" s="146"/>
      <c r="DU4" s="146"/>
      <c r="DV4" s="146"/>
      <c r="DW4" s="146"/>
      <c r="DX4" s="146"/>
      <c r="DY4" s="146"/>
      <c r="DZ4" s="146"/>
      <c r="EA4" s="146"/>
      <c r="EB4" s="146"/>
      <c r="EC4" s="146"/>
      <c r="ED4" s="146"/>
      <c r="EE4" s="146"/>
      <c r="EF4" s="147"/>
    </row>
    <row r="5" spans="1:136" ht="17.25">
      <c r="A5" s="149" t="s">
        <v>207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148"/>
      <c r="AI5" s="148"/>
      <c r="AJ5" s="148"/>
      <c r="AK5" s="148"/>
      <c r="AL5" s="148"/>
      <c r="AM5" s="148"/>
      <c r="AN5" s="148"/>
      <c r="AO5" s="148"/>
      <c r="AP5" s="148"/>
      <c r="AQ5" s="148"/>
      <c r="AR5" s="148"/>
      <c r="AS5" s="148"/>
      <c r="AT5" s="148"/>
      <c r="AU5" s="148"/>
      <c r="AV5" s="148"/>
      <c r="AW5" s="148"/>
      <c r="AX5" s="148"/>
      <c r="AY5" s="148"/>
      <c r="AZ5" s="148"/>
      <c r="BA5" s="148"/>
      <c r="BB5" s="148"/>
      <c r="BC5" s="148"/>
      <c r="BD5" s="148"/>
      <c r="BE5" s="148"/>
      <c r="BF5" s="148"/>
      <c r="BG5" s="148"/>
      <c r="BH5" s="148"/>
      <c r="BI5" s="148"/>
      <c r="BJ5" s="148"/>
      <c r="BK5" s="148"/>
      <c r="BL5" s="148"/>
      <c r="BM5" s="148"/>
      <c r="BN5" s="148"/>
      <c r="BO5" s="148"/>
      <c r="BP5" s="148"/>
      <c r="BQ5" s="148"/>
      <c r="BR5" s="148"/>
      <c r="BS5" s="148"/>
      <c r="BT5" s="148"/>
      <c r="BU5" s="148"/>
      <c r="BV5" s="148"/>
      <c r="BW5" s="148"/>
      <c r="BX5" s="148"/>
      <c r="BY5" s="148"/>
      <c r="BZ5" s="148"/>
      <c r="CA5" s="148"/>
      <c r="CB5" s="148"/>
      <c r="CC5" s="148"/>
      <c r="CD5" s="148"/>
      <c r="CE5" s="148"/>
      <c r="CF5" s="148"/>
      <c r="CG5" s="148"/>
      <c r="CH5" s="148"/>
      <c r="CI5" s="148"/>
      <c r="CJ5" s="148"/>
      <c r="CK5" s="148"/>
      <c r="CL5" s="148"/>
      <c r="CM5" s="148"/>
      <c r="CN5" s="148"/>
      <c r="CO5" s="148"/>
      <c r="CP5" s="148"/>
      <c r="CQ5" s="148"/>
      <c r="CR5" s="148"/>
      <c r="CS5" s="148"/>
      <c r="CT5" s="148"/>
      <c r="CU5" s="148"/>
      <c r="CV5" s="148"/>
      <c r="CW5" s="148"/>
      <c r="CX5" s="148"/>
      <c r="CY5" s="148"/>
      <c r="CZ5" s="148"/>
      <c r="DA5" s="148"/>
      <c r="DB5" s="148"/>
      <c r="DC5" s="148"/>
      <c r="DD5" s="148"/>
      <c r="DE5" s="148"/>
      <c r="DF5" s="148"/>
      <c r="DG5" s="148"/>
      <c r="DH5" s="148"/>
      <c r="DI5" s="148"/>
      <c r="DJ5" s="148"/>
      <c r="DK5" s="148"/>
      <c r="DL5" s="148"/>
      <c r="DM5" s="148"/>
      <c r="DN5" s="148"/>
      <c r="DO5" s="148"/>
      <c r="DP5" s="148"/>
      <c r="DQ5" s="148"/>
      <c r="DR5" s="148"/>
      <c r="DS5" s="148"/>
      <c r="DT5" s="148"/>
      <c r="DU5" s="148"/>
      <c r="DV5" s="148"/>
      <c r="DW5" s="148"/>
      <c r="DX5" s="148"/>
      <c r="DY5" s="148"/>
      <c r="DZ5" s="148"/>
      <c r="EA5" s="148"/>
      <c r="EB5" s="148"/>
      <c r="EC5" s="148"/>
      <c r="ED5" s="148"/>
      <c r="EE5" s="148"/>
      <c r="EF5" s="148"/>
    </row>
    <row r="6" spans="1:136" ht="17.25">
      <c r="A6" s="149" t="s">
        <v>221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49"/>
      <c r="Z6" s="149"/>
      <c r="AA6" s="149"/>
      <c r="AB6" s="149"/>
      <c r="AC6" s="149"/>
      <c r="AD6" s="149"/>
      <c r="AE6" s="149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149"/>
      <c r="AV6" s="149"/>
      <c r="AW6" s="149"/>
      <c r="AX6" s="149"/>
      <c r="AY6" s="149"/>
      <c r="AZ6" s="149"/>
      <c r="BA6" s="149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49"/>
      <c r="BV6" s="149"/>
      <c r="BW6" s="149"/>
      <c r="BX6" s="149"/>
      <c r="BY6" s="149"/>
      <c r="BZ6" s="149"/>
      <c r="CA6" s="149"/>
      <c r="CB6" s="149"/>
      <c r="CC6" s="149"/>
      <c r="CD6" s="149"/>
      <c r="CE6" s="149"/>
      <c r="CF6" s="149"/>
      <c r="CG6" s="149"/>
      <c r="CH6" s="149"/>
      <c r="CI6" s="149"/>
      <c r="CJ6" s="149"/>
      <c r="CK6" s="149"/>
      <c r="CL6" s="149"/>
      <c r="CM6" s="149"/>
      <c r="CN6" s="149"/>
      <c r="CO6" s="149"/>
      <c r="CP6" s="149"/>
      <c r="CQ6" s="149"/>
      <c r="CR6" s="149"/>
      <c r="CS6" s="149"/>
      <c r="CT6" s="149"/>
      <c r="CU6" s="149"/>
      <c r="CV6" s="149"/>
      <c r="CW6" s="149"/>
      <c r="CX6" s="149"/>
      <c r="CY6" s="149"/>
      <c r="CZ6" s="149"/>
      <c r="DA6" s="149"/>
      <c r="DB6" s="149"/>
      <c r="DC6" s="149"/>
      <c r="DD6" s="149"/>
      <c r="DE6" s="149"/>
      <c r="DF6" s="149"/>
      <c r="DG6" s="149"/>
      <c r="DH6" s="149"/>
      <c r="DI6" s="149"/>
      <c r="DJ6" s="149"/>
      <c r="DK6" s="149"/>
      <c r="DL6" s="149"/>
      <c r="DM6" s="149"/>
      <c r="DN6" s="149"/>
      <c r="DO6" s="149"/>
      <c r="DP6" s="149"/>
      <c r="DQ6" s="149"/>
      <c r="DR6" s="149"/>
      <c r="DS6" s="149"/>
      <c r="DT6" s="149"/>
      <c r="DU6" s="149"/>
      <c r="DV6" s="149"/>
      <c r="DW6" s="149"/>
      <c r="DX6" s="149"/>
      <c r="DY6" s="149"/>
      <c r="DZ6" s="149"/>
      <c r="EA6" s="149"/>
      <c r="EB6" s="149"/>
      <c r="EC6" s="149"/>
      <c r="ED6" s="149"/>
      <c r="EE6" s="149"/>
      <c r="EF6" s="149"/>
    </row>
    <row r="7" spans="1:136" ht="21" thickBot="1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  <c r="DS7" s="52"/>
      <c r="DT7" s="52"/>
      <c r="DU7" s="52"/>
      <c r="DV7" s="52"/>
      <c r="DW7" s="52"/>
      <c r="DX7" s="52"/>
      <c r="DY7" s="52"/>
      <c r="DZ7" s="52"/>
      <c r="EA7" s="52"/>
      <c r="EB7" s="52"/>
      <c r="EC7" s="52"/>
      <c r="ED7" s="52"/>
      <c r="EE7" s="52"/>
      <c r="EF7" s="52"/>
    </row>
    <row r="8" spans="1:136" ht="23.1" customHeight="1">
      <c r="A8" s="76" t="s">
        <v>222</v>
      </c>
      <c r="B8" s="312">
        <v>2026</v>
      </c>
      <c r="C8" s="312"/>
      <c r="D8" s="312"/>
      <c r="E8" s="312"/>
      <c r="F8" s="312"/>
      <c r="G8" s="312"/>
      <c r="H8" s="312"/>
      <c r="I8" s="312"/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313"/>
      <c r="V8" s="314">
        <v>2027</v>
      </c>
      <c r="W8" s="312"/>
      <c r="X8" s="312"/>
      <c r="Y8" s="312"/>
      <c r="Z8" s="312"/>
      <c r="AA8" s="312"/>
      <c r="AB8" s="312"/>
      <c r="AC8" s="312"/>
      <c r="AD8" s="312"/>
      <c r="AE8" s="312"/>
      <c r="AF8" s="312"/>
      <c r="AG8" s="312"/>
      <c r="AH8" s="312"/>
      <c r="AI8" s="312"/>
      <c r="AJ8" s="312"/>
      <c r="AK8" s="312"/>
      <c r="AL8" s="312"/>
      <c r="AM8" s="312"/>
      <c r="AN8" s="312"/>
      <c r="AO8" s="312"/>
      <c r="AP8" s="312"/>
      <c r="AQ8" s="312"/>
      <c r="AR8" s="312"/>
      <c r="AS8" s="312"/>
      <c r="AT8" s="312"/>
      <c r="AU8" s="312"/>
      <c r="AV8" s="312"/>
      <c r="AW8" s="312"/>
      <c r="AX8" s="312"/>
      <c r="AY8" s="312"/>
      <c r="AZ8" s="312"/>
      <c r="BA8" s="312"/>
      <c r="BB8" s="312"/>
      <c r="BC8" s="312"/>
      <c r="BD8" s="312"/>
      <c r="BE8" s="313"/>
      <c r="BF8" s="314">
        <v>2028</v>
      </c>
      <c r="BG8" s="312"/>
      <c r="BH8" s="312"/>
      <c r="BI8" s="312"/>
      <c r="BJ8" s="312"/>
      <c r="BK8" s="312"/>
      <c r="BL8" s="312"/>
      <c r="BM8" s="312"/>
      <c r="BN8" s="312"/>
      <c r="BO8" s="312"/>
      <c r="BP8" s="312"/>
      <c r="BQ8" s="312"/>
      <c r="BR8" s="312"/>
      <c r="BS8" s="312"/>
      <c r="BT8" s="312"/>
      <c r="BU8" s="312"/>
      <c r="BV8" s="312"/>
      <c r="BW8" s="312"/>
      <c r="BX8" s="312"/>
      <c r="BY8" s="312"/>
      <c r="BZ8" s="312"/>
      <c r="CA8" s="312"/>
      <c r="CB8" s="312"/>
      <c r="CC8" s="312"/>
      <c r="CD8" s="312"/>
      <c r="CE8" s="312"/>
      <c r="CF8" s="312"/>
      <c r="CG8" s="312"/>
      <c r="CH8" s="312"/>
      <c r="CI8" s="312"/>
      <c r="CJ8" s="312"/>
      <c r="CK8" s="312"/>
      <c r="CL8" s="312"/>
      <c r="CM8" s="312"/>
      <c r="CN8" s="312"/>
      <c r="CO8" s="313"/>
      <c r="CP8" s="315">
        <v>2029</v>
      </c>
      <c r="CQ8" s="315"/>
      <c r="CR8" s="315"/>
      <c r="CS8" s="315"/>
      <c r="CT8" s="315"/>
      <c r="CU8" s="315"/>
      <c r="CV8" s="315"/>
      <c r="CW8" s="315"/>
      <c r="CX8" s="315"/>
      <c r="CY8" s="315"/>
      <c r="CZ8" s="315"/>
      <c r="DA8" s="315"/>
      <c r="DB8" s="315"/>
      <c r="DC8" s="315"/>
      <c r="DD8" s="315"/>
      <c r="DE8" s="315"/>
      <c r="DF8" s="315"/>
      <c r="DG8" s="315"/>
      <c r="DH8" s="315"/>
      <c r="DI8" s="315"/>
      <c r="DJ8" s="315"/>
      <c r="DK8" s="315"/>
      <c r="DL8" s="315"/>
      <c r="DM8" s="315"/>
      <c r="DN8" s="315"/>
      <c r="DO8" s="315"/>
      <c r="DP8" s="315"/>
      <c r="DQ8" s="315"/>
      <c r="DR8" s="315"/>
      <c r="DS8" s="315"/>
      <c r="DT8" s="315"/>
      <c r="DU8" s="315"/>
      <c r="DV8" s="315"/>
      <c r="DW8" s="315"/>
      <c r="DX8" s="315"/>
      <c r="DY8" s="315"/>
      <c r="DZ8" s="312">
        <v>2030</v>
      </c>
      <c r="EA8" s="312"/>
      <c r="EB8" s="312"/>
      <c r="EC8" s="312"/>
      <c r="ED8" s="312"/>
      <c r="EE8" s="313"/>
      <c r="EF8" s="316" t="s">
        <v>131</v>
      </c>
    </row>
    <row r="9" spans="1:136" ht="23.1" customHeight="1">
      <c r="A9" s="53" t="s">
        <v>223</v>
      </c>
      <c r="B9" s="307">
        <v>6</v>
      </c>
      <c r="C9" s="306"/>
      <c r="D9" s="307">
        <f>+B9+1</f>
        <v>7</v>
      </c>
      <c r="E9" s="308"/>
      <c r="F9" s="306"/>
      <c r="G9" s="307">
        <f>D9+1</f>
        <v>8</v>
      </c>
      <c r="H9" s="308"/>
      <c r="I9" s="306"/>
      <c r="J9" s="307">
        <f>G9+1</f>
        <v>9</v>
      </c>
      <c r="K9" s="308"/>
      <c r="L9" s="306"/>
      <c r="M9" s="307">
        <f>J9+1</f>
        <v>10</v>
      </c>
      <c r="N9" s="308"/>
      <c r="O9" s="306"/>
      <c r="P9" s="307">
        <f>M9+1</f>
        <v>11</v>
      </c>
      <c r="Q9" s="308"/>
      <c r="R9" s="306"/>
      <c r="S9" s="307">
        <f>P9+1</f>
        <v>12</v>
      </c>
      <c r="T9" s="308"/>
      <c r="U9" s="308"/>
      <c r="V9" s="307">
        <v>1</v>
      </c>
      <c r="W9" s="308"/>
      <c r="X9" s="309"/>
      <c r="Y9" s="308">
        <v>2</v>
      </c>
      <c r="Z9" s="308"/>
      <c r="AA9" s="306"/>
      <c r="AB9" s="307">
        <v>3</v>
      </c>
      <c r="AC9" s="308"/>
      <c r="AD9" s="309"/>
      <c r="AE9" s="310">
        <f>AB9+1</f>
        <v>4</v>
      </c>
      <c r="AF9" s="308"/>
      <c r="AG9" s="306"/>
      <c r="AH9" s="307">
        <f>AE9+1</f>
        <v>5</v>
      </c>
      <c r="AI9" s="308"/>
      <c r="AJ9" s="306"/>
      <c r="AK9" s="307">
        <f>AH9+1</f>
        <v>6</v>
      </c>
      <c r="AL9" s="308"/>
      <c r="AM9" s="306"/>
      <c r="AN9" s="307">
        <f>AK9+1</f>
        <v>7</v>
      </c>
      <c r="AO9" s="308"/>
      <c r="AP9" s="306"/>
      <c r="AQ9" s="307">
        <f>AN9+1</f>
        <v>8</v>
      </c>
      <c r="AR9" s="308"/>
      <c r="AS9" s="306"/>
      <c r="AT9" s="307">
        <f>AQ9+1</f>
        <v>9</v>
      </c>
      <c r="AU9" s="308"/>
      <c r="AV9" s="306"/>
      <c r="AW9" s="307">
        <f>AT9+1</f>
        <v>10</v>
      </c>
      <c r="AX9" s="308"/>
      <c r="AY9" s="306"/>
      <c r="AZ9" s="307">
        <f>AW9+1</f>
        <v>11</v>
      </c>
      <c r="BA9" s="308"/>
      <c r="BB9" s="306"/>
      <c r="BC9" s="307">
        <f>AZ9+1</f>
        <v>12</v>
      </c>
      <c r="BD9" s="308"/>
      <c r="BE9" s="306"/>
      <c r="BF9" s="307">
        <v>1</v>
      </c>
      <c r="BG9" s="308"/>
      <c r="BH9" s="306"/>
      <c r="BI9" s="307">
        <v>2</v>
      </c>
      <c r="BJ9" s="308"/>
      <c r="BK9" s="306"/>
      <c r="BL9" s="307">
        <v>3</v>
      </c>
      <c r="BM9" s="308"/>
      <c r="BN9" s="308"/>
      <c r="BO9" s="307">
        <f>BL9+1</f>
        <v>4</v>
      </c>
      <c r="BP9" s="308"/>
      <c r="BQ9" s="306"/>
      <c r="BR9" s="307">
        <f>BO9+1</f>
        <v>5</v>
      </c>
      <c r="BS9" s="308"/>
      <c r="BT9" s="306"/>
      <c r="BU9" s="307">
        <f>BR9+1</f>
        <v>6</v>
      </c>
      <c r="BV9" s="308"/>
      <c r="BW9" s="306"/>
      <c r="BX9" s="307">
        <f>BU9+1</f>
        <v>7</v>
      </c>
      <c r="BY9" s="308"/>
      <c r="BZ9" s="306"/>
      <c r="CA9" s="307">
        <f>BX9+1</f>
        <v>8</v>
      </c>
      <c r="CB9" s="308"/>
      <c r="CC9" s="306"/>
      <c r="CD9" s="307">
        <f>CA9+1</f>
        <v>9</v>
      </c>
      <c r="CE9" s="308"/>
      <c r="CF9" s="306"/>
      <c r="CG9" s="307">
        <f>CD9+1</f>
        <v>10</v>
      </c>
      <c r="CH9" s="308"/>
      <c r="CI9" s="306"/>
      <c r="CJ9" s="307">
        <f>CG9+1</f>
        <v>11</v>
      </c>
      <c r="CK9" s="308"/>
      <c r="CL9" s="306"/>
      <c r="CM9" s="307">
        <f>CJ9+1</f>
        <v>12</v>
      </c>
      <c r="CN9" s="308"/>
      <c r="CO9" s="306"/>
      <c r="CP9" s="305">
        <v>1</v>
      </c>
      <c r="CQ9" s="305"/>
      <c r="CR9" s="305"/>
      <c r="CS9" s="305">
        <v>2</v>
      </c>
      <c r="CT9" s="305"/>
      <c r="CU9" s="305"/>
      <c r="CV9" s="305">
        <v>3</v>
      </c>
      <c r="CW9" s="305"/>
      <c r="CX9" s="305"/>
      <c r="CY9" s="305">
        <v>4</v>
      </c>
      <c r="CZ9" s="305"/>
      <c r="DA9" s="305"/>
      <c r="DB9" s="305">
        <v>5</v>
      </c>
      <c r="DC9" s="305"/>
      <c r="DD9" s="305"/>
      <c r="DE9" s="305">
        <v>6</v>
      </c>
      <c r="DF9" s="305"/>
      <c r="DG9" s="305"/>
      <c r="DH9" s="305">
        <v>7</v>
      </c>
      <c r="DI9" s="305"/>
      <c r="DJ9" s="305"/>
      <c r="DK9" s="305">
        <v>8</v>
      </c>
      <c r="DL9" s="305"/>
      <c r="DM9" s="305"/>
      <c r="DN9" s="305">
        <v>9</v>
      </c>
      <c r="DO9" s="305"/>
      <c r="DP9" s="305"/>
      <c r="DQ9" s="305">
        <v>10</v>
      </c>
      <c r="DR9" s="305"/>
      <c r="DS9" s="305"/>
      <c r="DT9" s="305">
        <v>11</v>
      </c>
      <c r="DU9" s="305"/>
      <c r="DV9" s="305"/>
      <c r="DW9" s="305">
        <v>12</v>
      </c>
      <c r="DX9" s="305"/>
      <c r="DY9" s="305"/>
      <c r="DZ9" s="306">
        <v>1</v>
      </c>
      <c r="EA9" s="305"/>
      <c r="EB9" s="305"/>
      <c r="EC9" s="305">
        <v>2</v>
      </c>
      <c r="ED9" s="305"/>
      <c r="EE9" s="305"/>
      <c r="EF9" s="317"/>
    </row>
    <row r="10" spans="1:136" ht="23.1" customHeight="1" thickBot="1">
      <c r="A10" s="69" t="s">
        <v>224</v>
      </c>
      <c r="B10" s="302"/>
      <c r="C10" s="304"/>
      <c r="D10" s="301"/>
      <c r="E10" s="301"/>
      <c r="F10" s="301"/>
      <c r="G10" s="301"/>
      <c r="H10" s="301"/>
      <c r="I10" s="301"/>
      <c r="J10" s="301">
        <v>1</v>
      </c>
      <c r="K10" s="301"/>
      <c r="L10" s="301"/>
      <c r="M10" s="301">
        <f>J10+1</f>
        <v>2</v>
      </c>
      <c r="N10" s="301"/>
      <c r="O10" s="301"/>
      <c r="P10" s="301">
        <f>M10+1</f>
        <v>3</v>
      </c>
      <c r="Q10" s="301"/>
      <c r="R10" s="301"/>
      <c r="S10" s="301">
        <f>P10+1</f>
        <v>4</v>
      </c>
      <c r="T10" s="301"/>
      <c r="U10" s="302"/>
      <c r="V10" s="301">
        <f>S10+1</f>
        <v>5</v>
      </c>
      <c r="W10" s="301"/>
      <c r="X10" s="303"/>
      <c r="Y10" s="304">
        <f>V10+1</f>
        <v>6</v>
      </c>
      <c r="Z10" s="301"/>
      <c r="AA10" s="302"/>
      <c r="AB10" s="301">
        <f>Y10+1</f>
        <v>7</v>
      </c>
      <c r="AC10" s="301"/>
      <c r="AD10" s="303"/>
      <c r="AE10" s="304">
        <f>AB10+1</f>
        <v>8</v>
      </c>
      <c r="AF10" s="301"/>
      <c r="AG10" s="301"/>
      <c r="AH10" s="301">
        <f>AE10+1</f>
        <v>9</v>
      </c>
      <c r="AI10" s="301"/>
      <c r="AJ10" s="301"/>
      <c r="AK10" s="301">
        <f>AH10+1</f>
        <v>10</v>
      </c>
      <c r="AL10" s="301"/>
      <c r="AM10" s="301"/>
      <c r="AN10" s="301">
        <f>AK10+1</f>
        <v>11</v>
      </c>
      <c r="AO10" s="301"/>
      <c r="AP10" s="301"/>
      <c r="AQ10" s="301">
        <f>AN10+1</f>
        <v>12</v>
      </c>
      <c r="AR10" s="301"/>
      <c r="AS10" s="301"/>
      <c r="AT10" s="301">
        <f>AQ10+1</f>
        <v>13</v>
      </c>
      <c r="AU10" s="301"/>
      <c r="AV10" s="301"/>
      <c r="AW10" s="301">
        <f>AT10+1</f>
        <v>14</v>
      </c>
      <c r="AX10" s="301"/>
      <c r="AY10" s="301"/>
      <c r="AZ10" s="301">
        <f>AW10+1</f>
        <v>15</v>
      </c>
      <c r="BA10" s="301"/>
      <c r="BB10" s="301"/>
      <c r="BC10" s="301">
        <f>AZ10+1</f>
        <v>16</v>
      </c>
      <c r="BD10" s="301"/>
      <c r="BE10" s="301"/>
      <c r="BF10" s="301">
        <f>BC10+1</f>
        <v>17</v>
      </c>
      <c r="BG10" s="301"/>
      <c r="BH10" s="301"/>
      <c r="BI10" s="301">
        <f>BF10+1</f>
        <v>18</v>
      </c>
      <c r="BJ10" s="301"/>
      <c r="BK10" s="301"/>
      <c r="BL10" s="301">
        <f>BI10+1</f>
        <v>19</v>
      </c>
      <c r="BM10" s="301"/>
      <c r="BN10" s="302"/>
      <c r="BO10" s="301">
        <f>BL10+1</f>
        <v>20</v>
      </c>
      <c r="BP10" s="301"/>
      <c r="BQ10" s="301"/>
      <c r="BR10" s="301">
        <f>BO10+1</f>
        <v>21</v>
      </c>
      <c r="BS10" s="301"/>
      <c r="BT10" s="301"/>
      <c r="BU10" s="301">
        <f>BR10+1</f>
        <v>22</v>
      </c>
      <c r="BV10" s="301"/>
      <c r="BW10" s="301"/>
      <c r="BX10" s="301">
        <f>BU10+1</f>
        <v>23</v>
      </c>
      <c r="BY10" s="301"/>
      <c r="BZ10" s="301"/>
      <c r="CA10" s="301">
        <f>BX10+1</f>
        <v>24</v>
      </c>
      <c r="CB10" s="301"/>
      <c r="CC10" s="301"/>
      <c r="CD10" s="301">
        <f>CA10+1</f>
        <v>25</v>
      </c>
      <c r="CE10" s="301"/>
      <c r="CF10" s="301"/>
      <c r="CG10" s="301">
        <f>CD10+1</f>
        <v>26</v>
      </c>
      <c r="CH10" s="301"/>
      <c r="CI10" s="301"/>
      <c r="CJ10" s="301">
        <f>CG10+1</f>
        <v>27</v>
      </c>
      <c r="CK10" s="301"/>
      <c r="CL10" s="301"/>
      <c r="CM10" s="301">
        <f>CJ10+1</f>
        <v>28</v>
      </c>
      <c r="CN10" s="301"/>
      <c r="CO10" s="301"/>
      <c r="CP10" s="301">
        <f>CM10+1</f>
        <v>29</v>
      </c>
      <c r="CQ10" s="301"/>
      <c r="CR10" s="301"/>
      <c r="CS10" s="301">
        <f>CP10+1</f>
        <v>30</v>
      </c>
      <c r="CT10" s="301"/>
      <c r="CU10" s="301"/>
      <c r="CV10" s="301">
        <f>CS10+1</f>
        <v>31</v>
      </c>
      <c r="CW10" s="301"/>
      <c r="CX10" s="301"/>
      <c r="CY10" s="301">
        <f>CV10+1</f>
        <v>32</v>
      </c>
      <c r="CZ10" s="301"/>
      <c r="DA10" s="301"/>
      <c r="DB10" s="301">
        <f>CY10+1</f>
        <v>33</v>
      </c>
      <c r="DC10" s="301"/>
      <c r="DD10" s="301"/>
      <c r="DE10" s="301">
        <f>DB10+1</f>
        <v>34</v>
      </c>
      <c r="DF10" s="301"/>
      <c r="DG10" s="301"/>
      <c r="DH10" s="301">
        <f>DE10+1</f>
        <v>35</v>
      </c>
      <c r="DI10" s="301"/>
      <c r="DJ10" s="301"/>
      <c r="DK10" s="301">
        <f>DH10+1</f>
        <v>36</v>
      </c>
      <c r="DL10" s="301"/>
      <c r="DM10" s="301"/>
      <c r="DN10" s="301">
        <f>DK10+1</f>
        <v>37</v>
      </c>
      <c r="DO10" s="301"/>
      <c r="DP10" s="301"/>
      <c r="DQ10" s="301">
        <f>DN10+1</f>
        <v>38</v>
      </c>
      <c r="DR10" s="301"/>
      <c r="DS10" s="301"/>
      <c r="DT10" s="301">
        <f>DQ10+1</f>
        <v>39</v>
      </c>
      <c r="DU10" s="301"/>
      <c r="DV10" s="301"/>
      <c r="DW10" s="301">
        <f>DT10+1</f>
        <v>40</v>
      </c>
      <c r="DX10" s="301"/>
      <c r="DY10" s="301"/>
      <c r="DZ10" s="301">
        <f>DW10+1</f>
        <v>41</v>
      </c>
      <c r="EA10" s="301"/>
      <c r="EB10" s="301"/>
      <c r="EC10" s="301">
        <f>DZ10+1</f>
        <v>42</v>
      </c>
      <c r="ED10" s="301"/>
      <c r="EE10" s="301"/>
      <c r="EF10" s="318"/>
    </row>
    <row r="11" spans="1:136" ht="23.1" customHeight="1">
      <c r="A11" s="295" t="s">
        <v>151</v>
      </c>
      <c r="B11" s="150"/>
      <c r="C11" s="174"/>
      <c r="D11" s="150"/>
      <c r="E11" s="150"/>
      <c r="F11" s="174"/>
      <c r="G11" s="150"/>
      <c r="H11" s="150"/>
      <c r="I11" s="174"/>
      <c r="J11" s="150"/>
      <c r="K11" s="150"/>
      <c r="L11" s="174"/>
      <c r="M11" s="150"/>
      <c r="N11" s="150"/>
      <c r="O11" s="174"/>
      <c r="P11" s="150"/>
      <c r="Q11" s="150"/>
      <c r="R11" s="174"/>
      <c r="S11" s="150"/>
      <c r="T11" s="150"/>
      <c r="U11" s="150"/>
      <c r="V11" s="187"/>
      <c r="W11" s="150"/>
      <c r="X11" s="174"/>
      <c r="Y11" s="150"/>
      <c r="Z11" s="150"/>
      <c r="AA11" s="174"/>
      <c r="AB11" s="150"/>
      <c r="AC11" s="150"/>
      <c r="AD11" s="174"/>
      <c r="AE11" s="150"/>
      <c r="AF11" s="150"/>
      <c r="AG11" s="174"/>
      <c r="AH11" s="150"/>
      <c r="AI11" s="150"/>
      <c r="AJ11" s="174"/>
      <c r="AK11" s="150"/>
      <c r="AL11" s="150"/>
      <c r="AM11" s="174"/>
      <c r="AN11" s="150"/>
      <c r="AO11" s="150"/>
      <c r="AP11" s="174"/>
      <c r="AQ11" s="150"/>
      <c r="AR11" s="150"/>
      <c r="AS11" s="174"/>
      <c r="AT11" s="150"/>
      <c r="AU11" s="150"/>
      <c r="AV11" s="174"/>
      <c r="AW11" s="150"/>
      <c r="AX11" s="150"/>
      <c r="AY11" s="174"/>
      <c r="AZ11" s="150"/>
      <c r="BA11" s="150"/>
      <c r="BB11" s="174"/>
      <c r="BC11" s="150"/>
      <c r="BD11" s="150"/>
      <c r="BE11" s="150"/>
      <c r="BF11" s="187"/>
      <c r="BG11" s="150"/>
      <c r="BH11" s="174"/>
      <c r="BI11" s="150"/>
      <c r="BJ11" s="150"/>
      <c r="BK11" s="174"/>
      <c r="BL11" s="150"/>
      <c r="BM11" s="150"/>
      <c r="BN11" s="174"/>
      <c r="BO11" s="150"/>
      <c r="BP11" s="150"/>
      <c r="BQ11" s="174"/>
      <c r="BR11" s="150"/>
      <c r="BS11" s="150"/>
      <c r="BT11" s="174"/>
      <c r="BU11" s="150"/>
      <c r="BV11" s="150"/>
      <c r="BW11" s="174"/>
      <c r="BX11" s="150"/>
      <c r="BY11" s="150"/>
      <c r="BZ11" s="174"/>
      <c r="CA11" s="150"/>
      <c r="CB11" s="150"/>
      <c r="CC11" s="174"/>
      <c r="CD11" s="150"/>
      <c r="CE11" s="150"/>
      <c r="CF11" s="174"/>
      <c r="CG11" s="150"/>
      <c r="CH11" s="150"/>
      <c r="CI11" s="174"/>
      <c r="CJ11" s="150"/>
      <c r="CK11" s="150"/>
      <c r="CL11" s="174"/>
      <c r="CM11" s="150"/>
      <c r="CN11" s="150"/>
      <c r="CO11" s="150"/>
      <c r="CP11" s="187"/>
      <c r="CQ11" s="150"/>
      <c r="CR11" s="174"/>
      <c r="CS11" s="150"/>
      <c r="CT11" s="150"/>
      <c r="CU11" s="174"/>
      <c r="CV11" s="150"/>
      <c r="CW11" s="150"/>
      <c r="CX11" s="174"/>
      <c r="CY11" s="150"/>
      <c r="CZ11" s="150"/>
      <c r="DA11" s="174"/>
      <c r="DB11" s="150"/>
      <c r="DC11" s="150"/>
      <c r="DD11" s="174"/>
      <c r="DE11" s="150"/>
      <c r="DF11" s="150"/>
      <c r="DG11" s="174"/>
      <c r="DH11" s="150"/>
      <c r="DI11" s="150"/>
      <c r="DJ11" s="174"/>
      <c r="DK11" s="150"/>
      <c r="DL11" s="150"/>
      <c r="DM11" s="174"/>
      <c r="DN11" s="150"/>
      <c r="DO11" s="150"/>
      <c r="DP11" s="174"/>
      <c r="DQ11" s="150"/>
      <c r="DR11" s="150"/>
      <c r="DS11" s="174"/>
      <c r="DT11" s="150"/>
      <c r="DU11" s="150"/>
      <c r="DV11" s="174"/>
      <c r="DW11" s="150"/>
      <c r="DX11" s="150"/>
      <c r="DY11" s="139"/>
      <c r="DZ11" s="150"/>
      <c r="EA11" s="150"/>
      <c r="EB11" s="174"/>
      <c r="EC11" s="193"/>
      <c r="ED11" s="150"/>
      <c r="EE11" s="139"/>
      <c r="EF11" s="299" t="s">
        <v>206</v>
      </c>
    </row>
    <row r="12" spans="1:136" ht="23.1" customHeight="1">
      <c r="A12" s="295"/>
      <c r="B12" s="150"/>
      <c r="C12" s="174"/>
      <c r="D12" s="150"/>
      <c r="E12" s="150"/>
      <c r="F12" s="174"/>
      <c r="G12" s="150"/>
      <c r="H12" s="150"/>
      <c r="I12" s="174"/>
      <c r="J12" s="150"/>
      <c r="K12" s="150"/>
      <c r="L12" s="174"/>
      <c r="M12" s="150"/>
      <c r="N12" s="150"/>
      <c r="O12" s="174"/>
      <c r="P12" s="150"/>
      <c r="Q12" s="150"/>
      <c r="R12" s="174"/>
      <c r="S12" s="150"/>
      <c r="T12" s="150"/>
      <c r="U12" s="150"/>
      <c r="V12" s="187"/>
      <c r="W12" s="150"/>
      <c r="X12" s="174"/>
      <c r="Y12" s="150"/>
      <c r="Z12" s="150"/>
      <c r="AA12" s="174"/>
      <c r="AB12" s="150"/>
      <c r="AC12" s="150"/>
      <c r="AD12" s="174"/>
      <c r="AE12" s="150"/>
      <c r="AF12" s="150"/>
      <c r="AG12" s="174"/>
      <c r="AH12" s="150"/>
      <c r="AI12" s="150"/>
      <c r="AJ12" s="174"/>
      <c r="AK12" s="150"/>
      <c r="AL12" s="150"/>
      <c r="AM12" s="174"/>
      <c r="AN12" s="150"/>
      <c r="AO12" s="150"/>
      <c r="AP12" s="174"/>
      <c r="AQ12" s="150"/>
      <c r="AR12" s="150"/>
      <c r="AS12" s="174"/>
      <c r="AT12" s="150"/>
      <c r="AU12" s="150"/>
      <c r="AV12" s="174"/>
      <c r="AW12" s="150"/>
      <c r="AX12" s="150"/>
      <c r="AY12" s="174"/>
      <c r="AZ12" s="150"/>
      <c r="BA12" s="150"/>
      <c r="BB12" s="174"/>
      <c r="BC12" s="150"/>
      <c r="BD12" s="150"/>
      <c r="BE12" s="150"/>
      <c r="BF12" s="187"/>
      <c r="BG12" s="150"/>
      <c r="BH12" s="174"/>
      <c r="BI12" s="150"/>
      <c r="BJ12" s="150"/>
      <c r="BK12" s="174"/>
      <c r="BL12" s="150"/>
      <c r="BM12" s="150"/>
      <c r="BN12" s="174"/>
      <c r="BO12" s="150"/>
      <c r="BP12" s="150"/>
      <c r="BQ12" s="174"/>
      <c r="BR12" s="150"/>
      <c r="BS12" s="150"/>
      <c r="BT12" s="174"/>
      <c r="BU12" s="150"/>
      <c r="BV12" s="150"/>
      <c r="BW12" s="174"/>
      <c r="BX12" s="150"/>
      <c r="BY12" s="150"/>
      <c r="BZ12" s="174"/>
      <c r="CA12" s="150"/>
      <c r="CB12" s="150"/>
      <c r="CC12" s="174"/>
      <c r="CD12" s="150"/>
      <c r="CE12" s="150"/>
      <c r="CF12" s="174"/>
      <c r="CG12" s="150"/>
      <c r="CH12" s="150"/>
      <c r="CI12" s="174"/>
      <c r="CJ12" s="150"/>
      <c r="CK12" s="150"/>
      <c r="CL12" s="174"/>
      <c r="CM12" s="150"/>
      <c r="CN12" s="150"/>
      <c r="CO12" s="150"/>
      <c r="CP12" s="187"/>
      <c r="CQ12" s="150"/>
      <c r="CR12" s="174"/>
      <c r="CS12" s="150"/>
      <c r="CT12" s="150"/>
      <c r="CU12" s="174"/>
      <c r="CV12" s="150"/>
      <c r="CW12" s="150"/>
      <c r="CX12" s="174"/>
      <c r="CY12" s="150"/>
      <c r="CZ12" s="150"/>
      <c r="DA12" s="174"/>
      <c r="DB12" s="150"/>
      <c r="DC12" s="150"/>
      <c r="DD12" s="174"/>
      <c r="DE12" s="150"/>
      <c r="DF12" s="150"/>
      <c r="DG12" s="174"/>
      <c r="DH12" s="150"/>
      <c r="DI12" s="150"/>
      <c r="DJ12" s="174"/>
      <c r="DK12" s="150"/>
      <c r="DL12" s="150"/>
      <c r="DM12" s="174"/>
      <c r="DN12" s="150"/>
      <c r="DO12" s="150"/>
      <c r="DP12" s="174"/>
      <c r="DQ12" s="150"/>
      <c r="DR12" s="150"/>
      <c r="DS12" s="174"/>
      <c r="DT12" s="150"/>
      <c r="DU12" s="150"/>
      <c r="DV12" s="174"/>
      <c r="DW12" s="150"/>
      <c r="DX12" s="150"/>
      <c r="DY12" s="139"/>
      <c r="DZ12" s="150"/>
      <c r="EA12" s="150"/>
      <c r="EB12" s="174"/>
      <c r="EC12" s="193"/>
      <c r="ED12" s="150"/>
      <c r="EE12" s="139"/>
      <c r="EF12" s="297"/>
    </row>
    <row r="13" spans="1:136" ht="23.1" customHeight="1">
      <c r="A13" s="296"/>
      <c r="B13" s="151"/>
      <c r="C13" s="175"/>
      <c r="D13" s="151"/>
      <c r="E13" s="151"/>
      <c r="F13" s="175"/>
      <c r="G13" s="151"/>
      <c r="H13" s="151"/>
      <c r="I13" s="175"/>
      <c r="J13" s="151"/>
      <c r="K13" s="151"/>
      <c r="L13" s="175"/>
      <c r="M13" s="151"/>
      <c r="N13" s="151"/>
      <c r="O13" s="175"/>
      <c r="P13" s="151"/>
      <c r="Q13" s="151"/>
      <c r="R13" s="175"/>
      <c r="S13" s="151"/>
      <c r="T13" s="151"/>
      <c r="U13" s="151"/>
      <c r="V13" s="188"/>
      <c r="W13" s="151"/>
      <c r="X13" s="175"/>
      <c r="Y13" s="151"/>
      <c r="Z13" s="151"/>
      <c r="AA13" s="175"/>
      <c r="AB13" s="151"/>
      <c r="AC13" s="151"/>
      <c r="AD13" s="175"/>
      <c r="AE13" s="151"/>
      <c r="AF13" s="151"/>
      <c r="AG13" s="175"/>
      <c r="AH13" s="151"/>
      <c r="AI13" s="151"/>
      <c r="AJ13" s="175"/>
      <c r="AK13" s="151"/>
      <c r="AL13" s="151"/>
      <c r="AM13" s="175"/>
      <c r="AN13" s="151"/>
      <c r="AO13" s="151"/>
      <c r="AP13" s="175"/>
      <c r="AQ13" s="151"/>
      <c r="AR13" s="151"/>
      <c r="AS13" s="175"/>
      <c r="AT13" s="151"/>
      <c r="AU13" s="151"/>
      <c r="AV13" s="175"/>
      <c r="AW13" s="151"/>
      <c r="AX13" s="151"/>
      <c r="AY13" s="175"/>
      <c r="AZ13" s="151"/>
      <c r="BA13" s="151"/>
      <c r="BB13" s="175"/>
      <c r="BC13" s="151"/>
      <c r="BD13" s="151"/>
      <c r="BE13" s="151"/>
      <c r="BF13" s="188"/>
      <c r="BG13" s="151"/>
      <c r="BH13" s="175"/>
      <c r="BI13" s="151"/>
      <c r="BJ13" s="151"/>
      <c r="BK13" s="175"/>
      <c r="BL13" s="151"/>
      <c r="BM13" s="151"/>
      <c r="BN13" s="175"/>
      <c r="BO13" s="151"/>
      <c r="BP13" s="151"/>
      <c r="BQ13" s="175"/>
      <c r="BR13" s="151"/>
      <c r="BS13" s="151"/>
      <c r="BT13" s="175"/>
      <c r="BU13" s="151"/>
      <c r="BV13" s="151"/>
      <c r="BW13" s="175"/>
      <c r="BX13" s="151"/>
      <c r="BY13" s="151"/>
      <c r="BZ13" s="175"/>
      <c r="CA13" s="151"/>
      <c r="CB13" s="151"/>
      <c r="CC13" s="175"/>
      <c r="CD13" s="151"/>
      <c r="CE13" s="151"/>
      <c r="CF13" s="175"/>
      <c r="CG13" s="151"/>
      <c r="CH13" s="151"/>
      <c r="CI13" s="175"/>
      <c r="CJ13" s="151"/>
      <c r="CK13" s="151"/>
      <c r="CL13" s="175"/>
      <c r="CM13" s="151"/>
      <c r="CN13" s="151"/>
      <c r="CO13" s="151"/>
      <c r="CP13" s="188"/>
      <c r="CQ13" s="151"/>
      <c r="CR13" s="175"/>
      <c r="CS13" s="151"/>
      <c r="CT13" s="151"/>
      <c r="CU13" s="175"/>
      <c r="CV13" s="151"/>
      <c r="CW13" s="151"/>
      <c r="CX13" s="175"/>
      <c r="CY13" s="151"/>
      <c r="CZ13" s="151"/>
      <c r="DA13" s="175"/>
      <c r="DB13" s="151"/>
      <c r="DC13" s="151"/>
      <c r="DD13" s="175"/>
      <c r="DE13" s="151"/>
      <c r="DF13" s="151"/>
      <c r="DG13" s="175"/>
      <c r="DH13" s="151"/>
      <c r="DI13" s="151"/>
      <c r="DJ13" s="175"/>
      <c r="DK13" s="151"/>
      <c r="DL13" s="151"/>
      <c r="DM13" s="175"/>
      <c r="DN13" s="151"/>
      <c r="DO13" s="151"/>
      <c r="DP13" s="175"/>
      <c r="DQ13" s="151"/>
      <c r="DR13" s="151"/>
      <c r="DS13" s="175"/>
      <c r="DT13" s="151"/>
      <c r="DU13" s="151"/>
      <c r="DV13" s="175"/>
      <c r="DW13" s="151"/>
      <c r="DX13" s="151"/>
      <c r="DY13" s="140"/>
      <c r="DZ13" s="151"/>
      <c r="EA13" s="151"/>
      <c r="EB13" s="175"/>
      <c r="EC13" s="194"/>
      <c r="ED13" s="151"/>
      <c r="EE13" s="140"/>
      <c r="EF13" s="297"/>
    </row>
    <row r="14" spans="1:136" ht="23.1" customHeight="1">
      <c r="A14" s="294" t="s">
        <v>225</v>
      </c>
      <c r="B14" s="152"/>
      <c r="C14" s="176"/>
      <c r="D14" s="152"/>
      <c r="E14" s="152"/>
      <c r="F14" s="176"/>
      <c r="G14" s="152"/>
      <c r="H14" s="152"/>
      <c r="I14" s="176"/>
      <c r="J14" s="152"/>
      <c r="K14" s="152"/>
      <c r="L14" s="176"/>
      <c r="M14" s="152"/>
      <c r="N14" s="152"/>
      <c r="O14" s="176"/>
      <c r="P14" s="152"/>
      <c r="Q14" s="152"/>
      <c r="R14" s="176"/>
      <c r="S14" s="152"/>
      <c r="T14" s="152"/>
      <c r="U14" s="152"/>
      <c r="V14" s="189"/>
      <c r="W14" s="152"/>
      <c r="X14" s="176"/>
      <c r="Y14" s="152"/>
      <c r="Z14" s="152"/>
      <c r="AA14" s="176"/>
      <c r="AB14" s="152"/>
      <c r="AC14" s="152"/>
      <c r="AD14" s="176"/>
      <c r="AE14" s="152"/>
      <c r="AF14" s="152"/>
      <c r="AG14" s="176"/>
      <c r="AH14" s="152"/>
      <c r="AI14" s="152"/>
      <c r="AJ14" s="176"/>
      <c r="AK14" s="152"/>
      <c r="AL14" s="152"/>
      <c r="AM14" s="176"/>
      <c r="AN14" s="152"/>
      <c r="AO14" s="152"/>
      <c r="AP14" s="176"/>
      <c r="AQ14" s="152"/>
      <c r="AR14" s="152"/>
      <c r="AS14" s="176"/>
      <c r="AT14" s="152"/>
      <c r="AU14" s="152"/>
      <c r="AV14" s="176"/>
      <c r="AW14" s="152"/>
      <c r="AX14" s="152"/>
      <c r="AY14" s="176"/>
      <c r="AZ14" s="152"/>
      <c r="BA14" s="152"/>
      <c r="BB14" s="176"/>
      <c r="BC14" s="152"/>
      <c r="BD14" s="152"/>
      <c r="BE14" s="152"/>
      <c r="BF14" s="189"/>
      <c r="BG14" s="152"/>
      <c r="BH14" s="176"/>
      <c r="BI14" s="152"/>
      <c r="BJ14" s="152"/>
      <c r="BK14" s="176"/>
      <c r="BL14" s="152"/>
      <c r="BM14" s="152"/>
      <c r="BN14" s="176"/>
      <c r="BO14" s="152"/>
      <c r="BP14" s="152"/>
      <c r="BQ14" s="176"/>
      <c r="BR14" s="152"/>
      <c r="BS14" s="152"/>
      <c r="BT14" s="176"/>
      <c r="BU14" s="152"/>
      <c r="BV14" s="152"/>
      <c r="BW14" s="176"/>
      <c r="BX14" s="152"/>
      <c r="BY14" s="152"/>
      <c r="BZ14" s="176"/>
      <c r="CA14" s="152"/>
      <c r="CB14" s="152"/>
      <c r="CC14" s="176"/>
      <c r="CD14" s="152"/>
      <c r="CE14" s="152"/>
      <c r="CF14" s="176"/>
      <c r="CG14" s="152"/>
      <c r="CH14" s="152"/>
      <c r="CI14" s="176"/>
      <c r="CJ14" s="152"/>
      <c r="CK14" s="152"/>
      <c r="CL14" s="176"/>
      <c r="CM14" s="152"/>
      <c r="CN14" s="152"/>
      <c r="CO14" s="152"/>
      <c r="CP14" s="189"/>
      <c r="CQ14" s="152"/>
      <c r="CR14" s="176"/>
      <c r="CS14" s="152"/>
      <c r="CT14" s="152"/>
      <c r="CU14" s="176"/>
      <c r="CV14" s="152"/>
      <c r="CW14" s="152"/>
      <c r="CX14" s="176"/>
      <c r="CY14" s="152"/>
      <c r="CZ14" s="152"/>
      <c r="DA14" s="176"/>
      <c r="DB14" s="152"/>
      <c r="DC14" s="152"/>
      <c r="DD14" s="176"/>
      <c r="DE14" s="152"/>
      <c r="DF14" s="152"/>
      <c r="DG14" s="176"/>
      <c r="DH14" s="152"/>
      <c r="DI14" s="152"/>
      <c r="DJ14" s="176"/>
      <c r="DK14" s="152"/>
      <c r="DL14" s="152"/>
      <c r="DM14" s="176"/>
      <c r="DN14" s="152"/>
      <c r="DO14" s="152"/>
      <c r="DP14" s="176"/>
      <c r="DQ14" s="152"/>
      <c r="DR14" s="152"/>
      <c r="DS14" s="176"/>
      <c r="DT14" s="152"/>
      <c r="DU14" s="152"/>
      <c r="DV14" s="176"/>
      <c r="DW14" s="152"/>
      <c r="DX14" s="152"/>
      <c r="DY14" s="141"/>
      <c r="DZ14" s="152"/>
      <c r="EA14" s="152"/>
      <c r="EB14" s="176"/>
      <c r="EC14" s="195"/>
      <c r="ED14" s="152"/>
      <c r="EE14" s="141"/>
      <c r="EF14" s="299" t="s">
        <v>208</v>
      </c>
    </row>
    <row r="15" spans="1:136" ht="23.1" customHeight="1">
      <c r="A15" s="295"/>
      <c r="B15" s="150"/>
      <c r="C15" s="174"/>
      <c r="D15" s="150"/>
      <c r="E15" s="150"/>
      <c r="F15" s="174"/>
      <c r="G15" s="150"/>
      <c r="H15" s="150"/>
      <c r="I15" s="174"/>
      <c r="J15" s="150"/>
      <c r="K15" s="150"/>
      <c r="L15" s="174"/>
      <c r="M15" s="150"/>
      <c r="N15" s="150"/>
      <c r="O15" s="174"/>
      <c r="P15" s="150"/>
      <c r="Q15" s="150"/>
      <c r="R15" s="174"/>
      <c r="S15" s="150"/>
      <c r="T15" s="150"/>
      <c r="U15" s="150"/>
      <c r="V15" s="187"/>
      <c r="W15" s="150"/>
      <c r="X15" s="174"/>
      <c r="Y15" s="150"/>
      <c r="Z15" s="150"/>
      <c r="AA15" s="174"/>
      <c r="AB15" s="150"/>
      <c r="AC15" s="150"/>
      <c r="AD15" s="174"/>
      <c r="AE15" s="150"/>
      <c r="AF15" s="150"/>
      <c r="AG15" s="174"/>
      <c r="AH15" s="150"/>
      <c r="AI15" s="150"/>
      <c r="AJ15" s="174"/>
      <c r="AK15" s="150"/>
      <c r="AL15" s="150"/>
      <c r="AM15" s="174"/>
      <c r="AN15" s="150"/>
      <c r="AO15" s="150"/>
      <c r="AP15" s="174"/>
      <c r="AQ15" s="150"/>
      <c r="AR15" s="150"/>
      <c r="AS15" s="174"/>
      <c r="AT15" s="150"/>
      <c r="AU15" s="150"/>
      <c r="AV15" s="174"/>
      <c r="AW15" s="150"/>
      <c r="AX15" s="150"/>
      <c r="AY15" s="174"/>
      <c r="AZ15" s="150"/>
      <c r="BA15" s="150"/>
      <c r="BB15" s="174"/>
      <c r="BC15" s="150"/>
      <c r="BD15" s="150"/>
      <c r="BE15" s="150"/>
      <c r="BF15" s="187"/>
      <c r="BG15" s="150"/>
      <c r="BH15" s="174"/>
      <c r="BI15" s="150"/>
      <c r="BJ15" s="150"/>
      <c r="BK15" s="174"/>
      <c r="BL15" s="150"/>
      <c r="BM15" s="150"/>
      <c r="BN15" s="174"/>
      <c r="BO15" s="150"/>
      <c r="BP15" s="150"/>
      <c r="BQ15" s="174"/>
      <c r="BR15" s="150"/>
      <c r="BS15" s="150"/>
      <c r="BT15" s="174"/>
      <c r="BU15" s="150"/>
      <c r="BV15" s="150"/>
      <c r="BW15" s="174"/>
      <c r="BX15" s="150"/>
      <c r="BY15" s="150"/>
      <c r="BZ15" s="174"/>
      <c r="CA15" s="150"/>
      <c r="CB15" s="150"/>
      <c r="CC15" s="174"/>
      <c r="CD15" s="150"/>
      <c r="CE15" s="150"/>
      <c r="CF15" s="174"/>
      <c r="CG15" s="150"/>
      <c r="CH15" s="150"/>
      <c r="CI15" s="174"/>
      <c r="CJ15" s="150"/>
      <c r="CK15" s="150"/>
      <c r="CL15" s="174"/>
      <c r="CM15" s="150"/>
      <c r="CN15" s="150"/>
      <c r="CO15" s="150"/>
      <c r="CP15" s="187"/>
      <c r="CQ15" s="150"/>
      <c r="CR15" s="174"/>
      <c r="CS15" s="150"/>
      <c r="CT15" s="150"/>
      <c r="CU15" s="174"/>
      <c r="CV15" s="150"/>
      <c r="CW15" s="150"/>
      <c r="CX15" s="174"/>
      <c r="CY15" s="150"/>
      <c r="CZ15" s="150"/>
      <c r="DA15" s="174"/>
      <c r="DB15" s="150"/>
      <c r="DC15" s="150"/>
      <c r="DD15" s="174"/>
      <c r="DE15" s="150"/>
      <c r="DF15" s="150"/>
      <c r="DG15" s="174"/>
      <c r="DH15" s="150"/>
      <c r="DI15" s="150"/>
      <c r="DJ15" s="174"/>
      <c r="DK15" s="150"/>
      <c r="DL15" s="150"/>
      <c r="DM15" s="174"/>
      <c r="DN15" s="150"/>
      <c r="DO15" s="150"/>
      <c r="DP15" s="174"/>
      <c r="DQ15" s="150"/>
      <c r="DR15" s="150"/>
      <c r="DS15" s="174"/>
      <c r="DT15" s="150"/>
      <c r="DU15" s="150"/>
      <c r="DV15" s="174"/>
      <c r="DW15" s="150"/>
      <c r="DX15" s="150"/>
      <c r="DY15" s="139"/>
      <c r="DZ15" s="150"/>
      <c r="EA15" s="150"/>
      <c r="EB15" s="174"/>
      <c r="EC15" s="193"/>
      <c r="ED15" s="150"/>
      <c r="EE15" s="139"/>
      <c r="EF15" s="297"/>
    </row>
    <row r="16" spans="1:136" ht="23.1" customHeight="1">
      <c r="A16" s="296"/>
      <c r="B16" s="151"/>
      <c r="C16" s="175"/>
      <c r="D16" s="151"/>
      <c r="E16" s="151"/>
      <c r="F16" s="175"/>
      <c r="G16" s="151"/>
      <c r="H16" s="151"/>
      <c r="I16" s="175"/>
      <c r="J16" s="151"/>
      <c r="K16" s="151"/>
      <c r="L16" s="175"/>
      <c r="M16" s="151"/>
      <c r="N16" s="151"/>
      <c r="O16" s="175"/>
      <c r="P16" s="151"/>
      <c r="Q16" s="151"/>
      <c r="R16" s="175"/>
      <c r="S16" s="151"/>
      <c r="T16" s="151"/>
      <c r="U16" s="151"/>
      <c r="V16" s="188"/>
      <c r="W16" s="151"/>
      <c r="X16" s="175"/>
      <c r="Y16" s="151"/>
      <c r="Z16" s="151"/>
      <c r="AA16" s="175"/>
      <c r="AB16" s="151"/>
      <c r="AC16" s="151"/>
      <c r="AD16" s="175"/>
      <c r="AE16" s="151"/>
      <c r="AF16" s="151"/>
      <c r="AG16" s="175"/>
      <c r="AH16" s="151"/>
      <c r="AI16" s="151"/>
      <c r="AJ16" s="175"/>
      <c r="AK16" s="151"/>
      <c r="AL16" s="151"/>
      <c r="AM16" s="175"/>
      <c r="AN16" s="151"/>
      <c r="AO16" s="151"/>
      <c r="AP16" s="175"/>
      <c r="AQ16" s="151"/>
      <c r="AR16" s="151"/>
      <c r="AS16" s="175"/>
      <c r="AT16" s="151"/>
      <c r="AU16" s="151"/>
      <c r="AV16" s="175"/>
      <c r="AW16" s="151"/>
      <c r="AX16" s="151"/>
      <c r="AY16" s="175"/>
      <c r="AZ16" s="151"/>
      <c r="BA16" s="151"/>
      <c r="BB16" s="175"/>
      <c r="BC16" s="151"/>
      <c r="BD16" s="151"/>
      <c r="BE16" s="151"/>
      <c r="BF16" s="188"/>
      <c r="BG16" s="151"/>
      <c r="BH16" s="175"/>
      <c r="BI16" s="151"/>
      <c r="BJ16" s="151"/>
      <c r="BK16" s="175"/>
      <c r="BL16" s="151"/>
      <c r="BM16" s="151"/>
      <c r="BN16" s="175"/>
      <c r="BO16" s="151"/>
      <c r="BP16" s="151"/>
      <c r="BQ16" s="175"/>
      <c r="BR16" s="151"/>
      <c r="BS16" s="151"/>
      <c r="BT16" s="175"/>
      <c r="BU16" s="151"/>
      <c r="BV16" s="151"/>
      <c r="BW16" s="175"/>
      <c r="BX16" s="151"/>
      <c r="BY16" s="151"/>
      <c r="BZ16" s="175"/>
      <c r="CA16" s="151"/>
      <c r="CB16" s="151"/>
      <c r="CC16" s="175"/>
      <c r="CD16" s="151"/>
      <c r="CE16" s="151"/>
      <c r="CF16" s="175"/>
      <c r="CG16" s="151"/>
      <c r="CH16" s="151"/>
      <c r="CI16" s="175"/>
      <c r="CJ16" s="151"/>
      <c r="CK16" s="151"/>
      <c r="CL16" s="175"/>
      <c r="CM16" s="151"/>
      <c r="CN16" s="151"/>
      <c r="CO16" s="151"/>
      <c r="CP16" s="188"/>
      <c r="CQ16" s="151"/>
      <c r="CR16" s="175"/>
      <c r="CS16" s="151"/>
      <c r="CT16" s="151"/>
      <c r="CU16" s="175"/>
      <c r="CV16" s="151"/>
      <c r="CW16" s="151"/>
      <c r="CX16" s="175"/>
      <c r="CY16" s="151"/>
      <c r="CZ16" s="151"/>
      <c r="DA16" s="175"/>
      <c r="DB16" s="151"/>
      <c r="DC16" s="151"/>
      <c r="DD16" s="175"/>
      <c r="DE16" s="151"/>
      <c r="DF16" s="151"/>
      <c r="DG16" s="175"/>
      <c r="DH16" s="151"/>
      <c r="DI16" s="151"/>
      <c r="DJ16" s="175"/>
      <c r="DK16" s="151"/>
      <c r="DL16" s="151"/>
      <c r="DM16" s="175"/>
      <c r="DN16" s="151"/>
      <c r="DO16" s="151"/>
      <c r="DP16" s="175"/>
      <c r="DQ16" s="151"/>
      <c r="DR16" s="151"/>
      <c r="DS16" s="175"/>
      <c r="DT16" s="151"/>
      <c r="DU16" s="151"/>
      <c r="DV16" s="175"/>
      <c r="DW16" s="151"/>
      <c r="DX16" s="151"/>
      <c r="DY16" s="140"/>
      <c r="DZ16" s="151"/>
      <c r="EA16" s="151"/>
      <c r="EB16" s="175"/>
      <c r="EC16" s="194"/>
      <c r="ED16" s="151"/>
      <c r="EE16" s="140"/>
      <c r="EF16" s="297"/>
    </row>
    <row r="17" spans="1:136" ht="23.1" customHeight="1">
      <c r="A17" s="294" t="s">
        <v>152</v>
      </c>
      <c r="B17" s="153"/>
      <c r="C17" s="177"/>
      <c r="D17" s="153"/>
      <c r="E17" s="153"/>
      <c r="F17" s="177"/>
      <c r="G17" s="153"/>
      <c r="H17" s="153"/>
      <c r="I17" s="177"/>
      <c r="J17" s="153"/>
      <c r="K17" s="153"/>
      <c r="L17" s="177"/>
      <c r="M17" s="153"/>
      <c r="N17" s="153"/>
      <c r="O17" s="177"/>
      <c r="P17" s="153"/>
      <c r="Q17" s="153"/>
      <c r="R17" s="177"/>
      <c r="S17" s="153"/>
      <c r="T17" s="153"/>
      <c r="U17" s="153"/>
      <c r="V17" s="190"/>
      <c r="W17" s="153"/>
      <c r="X17" s="177"/>
      <c r="Y17" s="153"/>
      <c r="Z17" s="153"/>
      <c r="AA17" s="177"/>
      <c r="AB17" s="153"/>
      <c r="AC17" s="153"/>
      <c r="AD17" s="177"/>
      <c r="AE17" s="153"/>
      <c r="AF17" s="153"/>
      <c r="AG17" s="177"/>
      <c r="AH17" s="153"/>
      <c r="AI17" s="153"/>
      <c r="AJ17" s="177"/>
      <c r="AK17" s="153"/>
      <c r="AL17" s="153"/>
      <c r="AM17" s="177"/>
      <c r="AN17" s="153"/>
      <c r="AO17" s="153"/>
      <c r="AP17" s="177"/>
      <c r="AQ17" s="153"/>
      <c r="AR17" s="153"/>
      <c r="AS17" s="177"/>
      <c r="AT17" s="153"/>
      <c r="AU17" s="153"/>
      <c r="AV17" s="177"/>
      <c r="AW17" s="153"/>
      <c r="AX17" s="153"/>
      <c r="AY17" s="177"/>
      <c r="AZ17" s="153"/>
      <c r="BA17" s="153"/>
      <c r="BB17" s="177"/>
      <c r="BC17" s="153"/>
      <c r="BD17" s="153"/>
      <c r="BE17" s="153"/>
      <c r="BF17" s="190"/>
      <c r="BG17" s="153"/>
      <c r="BH17" s="177"/>
      <c r="BI17" s="153"/>
      <c r="BJ17" s="153"/>
      <c r="BK17" s="177"/>
      <c r="BL17" s="153"/>
      <c r="BM17" s="153"/>
      <c r="BN17" s="177"/>
      <c r="BO17" s="153"/>
      <c r="BP17" s="153"/>
      <c r="BQ17" s="177"/>
      <c r="BR17" s="153"/>
      <c r="BS17" s="153"/>
      <c r="BT17" s="177"/>
      <c r="BU17" s="153"/>
      <c r="BV17" s="153"/>
      <c r="BW17" s="177"/>
      <c r="BX17" s="153"/>
      <c r="BY17" s="153"/>
      <c r="BZ17" s="177"/>
      <c r="CA17" s="153"/>
      <c r="CB17" s="153"/>
      <c r="CC17" s="177"/>
      <c r="CD17" s="153"/>
      <c r="CE17" s="153"/>
      <c r="CF17" s="177"/>
      <c r="CG17" s="153"/>
      <c r="CH17" s="153"/>
      <c r="CI17" s="177"/>
      <c r="CJ17" s="153"/>
      <c r="CK17" s="153"/>
      <c r="CL17" s="177"/>
      <c r="CM17" s="153"/>
      <c r="CN17" s="153"/>
      <c r="CO17" s="153"/>
      <c r="CP17" s="190"/>
      <c r="CQ17" s="153"/>
      <c r="CR17" s="177"/>
      <c r="CS17" s="153"/>
      <c r="CT17" s="153"/>
      <c r="CU17" s="177"/>
      <c r="CV17" s="153"/>
      <c r="CW17" s="153"/>
      <c r="CX17" s="177"/>
      <c r="CY17" s="153"/>
      <c r="CZ17" s="153"/>
      <c r="DA17" s="177"/>
      <c r="DB17" s="153"/>
      <c r="DC17" s="153"/>
      <c r="DD17" s="177"/>
      <c r="DE17" s="153"/>
      <c r="DF17" s="153"/>
      <c r="DG17" s="177"/>
      <c r="DH17" s="153"/>
      <c r="DI17" s="153"/>
      <c r="DJ17" s="177"/>
      <c r="DK17" s="153"/>
      <c r="DL17" s="153"/>
      <c r="DM17" s="177"/>
      <c r="DN17" s="153"/>
      <c r="DO17" s="153"/>
      <c r="DP17" s="177"/>
      <c r="DQ17" s="153"/>
      <c r="DR17" s="153"/>
      <c r="DS17" s="177"/>
      <c r="DT17" s="153"/>
      <c r="DU17" s="153"/>
      <c r="DV17" s="177"/>
      <c r="DW17" s="153"/>
      <c r="DX17" s="153"/>
      <c r="DY17" s="142"/>
      <c r="DZ17" s="153"/>
      <c r="EA17" s="153"/>
      <c r="EB17" s="177"/>
      <c r="EC17" s="196"/>
      <c r="ED17" s="153"/>
      <c r="EE17" s="142"/>
      <c r="EF17" s="299" t="s">
        <v>209</v>
      </c>
    </row>
    <row r="18" spans="1:136" ht="23.1" customHeight="1">
      <c r="A18" s="295"/>
      <c r="B18" s="154"/>
      <c r="C18" s="178"/>
      <c r="D18" s="154"/>
      <c r="E18" s="154"/>
      <c r="F18" s="178"/>
      <c r="G18" s="154"/>
      <c r="H18" s="154"/>
      <c r="I18" s="178"/>
      <c r="J18" s="154"/>
      <c r="K18" s="154"/>
      <c r="L18" s="178"/>
      <c r="M18" s="154"/>
      <c r="N18" s="154"/>
      <c r="O18" s="178"/>
      <c r="P18" s="154"/>
      <c r="Q18" s="154"/>
      <c r="R18" s="178"/>
      <c r="S18" s="154"/>
      <c r="T18" s="154"/>
      <c r="U18" s="154"/>
      <c r="V18" s="191"/>
      <c r="W18" s="154"/>
      <c r="X18" s="178"/>
      <c r="Y18" s="154"/>
      <c r="Z18" s="154"/>
      <c r="AA18" s="178"/>
      <c r="AB18" s="154"/>
      <c r="AC18" s="154"/>
      <c r="AD18" s="178"/>
      <c r="AE18" s="154"/>
      <c r="AF18" s="154"/>
      <c r="AG18" s="178"/>
      <c r="AH18" s="154"/>
      <c r="AI18" s="154"/>
      <c r="AJ18" s="178"/>
      <c r="AK18" s="154"/>
      <c r="AL18" s="154"/>
      <c r="AM18" s="178"/>
      <c r="AN18" s="154"/>
      <c r="AO18" s="154"/>
      <c r="AP18" s="178"/>
      <c r="AQ18" s="154"/>
      <c r="AR18" s="154"/>
      <c r="AS18" s="178"/>
      <c r="AT18" s="154"/>
      <c r="AU18" s="154"/>
      <c r="AV18" s="178"/>
      <c r="AW18" s="154"/>
      <c r="AX18" s="154"/>
      <c r="AY18" s="178"/>
      <c r="AZ18" s="154"/>
      <c r="BA18" s="154"/>
      <c r="BB18" s="178"/>
      <c r="BC18" s="154"/>
      <c r="BD18" s="154"/>
      <c r="BE18" s="154"/>
      <c r="BF18" s="191"/>
      <c r="BG18" s="154"/>
      <c r="BH18" s="178"/>
      <c r="BI18" s="154"/>
      <c r="BJ18" s="154"/>
      <c r="BK18" s="178"/>
      <c r="BL18" s="154"/>
      <c r="BM18" s="154"/>
      <c r="BN18" s="178"/>
      <c r="BO18" s="154"/>
      <c r="BP18" s="154"/>
      <c r="BQ18" s="178"/>
      <c r="BR18" s="154"/>
      <c r="BS18" s="154"/>
      <c r="BT18" s="178"/>
      <c r="BU18" s="154"/>
      <c r="BV18" s="154"/>
      <c r="BW18" s="178"/>
      <c r="BX18" s="154"/>
      <c r="BY18" s="154"/>
      <c r="BZ18" s="178"/>
      <c r="CA18" s="154"/>
      <c r="CB18" s="154"/>
      <c r="CC18" s="178"/>
      <c r="CD18" s="154"/>
      <c r="CE18" s="154"/>
      <c r="CF18" s="178"/>
      <c r="CG18" s="154"/>
      <c r="CH18" s="154"/>
      <c r="CI18" s="178"/>
      <c r="CJ18" s="154"/>
      <c r="CK18" s="154"/>
      <c r="CL18" s="178"/>
      <c r="CM18" s="154"/>
      <c r="CN18" s="154"/>
      <c r="CO18" s="154"/>
      <c r="CP18" s="191"/>
      <c r="CQ18" s="154"/>
      <c r="CR18" s="178"/>
      <c r="CS18" s="154"/>
      <c r="CT18" s="154"/>
      <c r="CU18" s="178"/>
      <c r="CV18" s="154"/>
      <c r="CW18" s="154"/>
      <c r="CX18" s="178"/>
      <c r="CY18" s="154"/>
      <c r="CZ18" s="154"/>
      <c r="DA18" s="178"/>
      <c r="DB18" s="154"/>
      <c r="DC18" s="154"/>
      <c r="DD18" s="178"/>
      <c r="DE18" s="154"/>
      <c r="DF18" s="154"/>
      <c r="DG18" s="178"/>
      <c r="DH18" s="154"/>
      <c r="DI18" s="154"/>
      <c r="DJ18" s="178"/>
      <c r="DK18" s="154"/>
      <c r="DL18" s="154"/>
      <c r="DM18" s="178"/>
      <c r="DN18" s="154"/>
      <c r="DO18" s="154"/>
      <c r="DP18" s="178"/>
      <c r="DQ18" s="154"/>
      <c r="DR18" s="154"/>
      <c r="DS18" s="178"/>
      <c r="DT18" s="154"/>
      <c r="DU18" s="154"/>
      <c r="DV18" s="178"/>
      <c r="DW18" s="154"/>
      <c r="DX18" s="154"/>
      <c r="DY18" s="143"/>
      <c r="DZ18" s="154"/>
      <c r="EA18" s="154"/>
      <c r="EB18" s="178"/>
      <c r="EC18" s="197"/>
      <c r="ED18" s="154"/>
      <c r="EE18" s="143"/>
      <c r="EF18" s="297"/>
    </row>
    <row r="19" spans="1:136" ht="23.1" customHeight="1">
      <c r="A19" s="296"/>
      <c r="B19" s="155"/>
      <c r="C19" s="179"/>
      <c r="D19" s="155"/>
      <c r="E19" s="155"/>
      <c r="F19" s="179"/>
      <c r="G19" s="155"/>
      <c r="H19" s="155"/>
      <c r="I19" s="179"/>
      <c r="J19" s="155"/>
      <c r="K19" s="155"/>
      <c r="L19" s="179"/>
      <c r="M19" s="155"/>
      <c r="N19" s="155"/>
      <c r="O19" s="179"/>
      <c r="P19" s="155"/>
      <c r="Q19" s="155"/>
      <c r="R19" s="179"/>
      <c r="S19" s="155"/>
      <c r="T19" s="155"/>
      <c r="U19" s="155"/>
      <c r="V19" s="192"/>
      <c r="W19" s="155"/>
      <c r="X19" s="179"/>
      <c r="Y19" s="155"/>
      <c r="Z19" s="155"/>
      <c r="AA19" s="179"/>
      <c r="AB19" s="155"/>
      <c r="AC19" s="155"/>
      <c r="AD19" s="179"/>
      <c r="AE19" s="155"/>
      <c r="AF19" s="155"/>
      <c r="AG19" s="179"/>
      <c r="AH19" s="155"/>
      <c r="AI19" s="155"/>
      <c r="AJ19" s="179"/>
      <c r="AK19" s="155"/>
      <c r="AL19" s="155"/>
      <c r="AM19" s="179"/>
      <c r="AN19" s="155"/>
      <c r="AO19" s="155"/>
      <c r="AP19" s="179"/>
      <c r="AQ19" s="155"/>
      <c r="AR19" s="155"/>
      <c r="AS19" s="179"/>
      <c r="AT19" s="155"/>
      <c r="AU19" s="155"/>
      <c r="AV19" s="179"/>
      <c r="AW19" s="155"/>
      <c r="AX19" s="155"/>
      <c r="AY19" s="179"/>
      <c r="AZ19" s="155"/>
      <c r="BA19" s="155"/>
      <c r="BB19" s="179"/>
      <c r="BC19" s="155"/>
      <c r="BD19" s="155"/>
      <c r="BE19" s="155"/>
      <c r="BF19" s="192"/>
      <c r="BG19" s="155"/>
      <c r="BH19" s="179"/>
      <c r="BI19" s="155"/>
      <c r="BJ19" s="155"/>
      <c r="BK19" s="179"/>
      <c r="BL19" s="155"/>
      <c r="BM19" s="155"/>
      <c r="BN19" s="179"/>
      <c r="BO19" s="155"/>
      <c r="BP19" s="155"/>
      <c r="BQ19" s="179"/>
      <c r="BR19" s="155"/>
      <c r="BS19" s="155"/>
      <c r="BT19" s="179"/>
      <c r="BU19" s="155"/>
      <c r="BV19" s="155"/>
      <c r="BW19" s="179"/>
      <c r="BX19" s="155"/>
      <c r="BY19" s="155"/>
      <c r="BZ19" s="179"/>
      <c r="CA19" s="155"/>
      <c r="CB19" s="155"/>
      <c r="CC19" s="179"/>
      <c r="CD19" s="155"/>
      <c r="CE19" s="155"/>
      <c r="CF19" s="179"/>
      <c r="CG19" s="155"/>
      <c r="CH19" s="155"/>
      <c r="CI19" s="179"/>
      <c r="CJ19" s="155"/>
      <c r="CK19" s="155"/>
      <c r="CL19" s="179"/>
      <c r="CM19" s="155"/>
      <c r="CN19" s="155"/>
      <c r="CO19" s="155"/>
      <c r="CP19" s="192"/>
      <c r="CQ19" s="155"/>
      <c r="CR19" s="179"/>
      <c r="CS19" s="155"/>
      <c r="CT19" s="155"/>
      <c r="CU19" s="179"/>
      <c r="CV19" s="155"/>
      <c r="CW19" s="155"/>
      <c r="CX19" s="179"/>
      <c r="CY19" s="155"/>
      <c r="CZ19" s="155"/>
      <c r="DA19" s="179"/>
      <c r="DB19" s="155"/>
      <c r="DC19" s="155"/>
      <c r="DD19" s="179"/>
      <c r="DE19" s="155"/>
      <c r="DF19" s="155"/>
      <c r="DG19" s="179"/>
      <c r="DH19" s="155"/>
      <c r="DI19" s="155"/>
      <c r="DJ19" s="179"/>
      <c r="DK19" s="155"/>
      <c r="DL19" s="155"/>
      <c r="DM19" s="179"/>
      <c r="DN19" s="155"/>
      <c r="DO19" s="155"/>
      <c r="DP19" s="179"/>
      <c r="DQ19" s="155"/>
      <c r="DR19" s="155"/>
      <c r="DS19" s="179"/>
      <c r="DT19" s="155"/>
      <c r="DU19" s="155"/>
      <c r="DV19" s="179"/>
      <c r="DW19" s="155"/>
      <c r="DX19" s="155"/>
      <c r="DY19" s="144"/>
      <c r="DZ19" s="155"/>
      <c r="EA19" s="155"/>
      <c r="EB19" s="179"/>
      <c r="EC19" s="198"/>
      <c r="ED19" s="155"/>
      <c r="EE19" s="144"/>
      <c r="EF19" s="297"/>
    </row>
    <row r="20" spans="1:136" ht="23.1" customHeight="1">
      <c r="A20" s="294" t="s">
        <v>9</v>
      </c>
      <c r="B20" s="152"/>
      <c r="C20" s="176"/>
      <c r="D20" s="152"/>
      <c r="E20" s="152"/>
      <c r="F20" s="176"/>
      <c r="G20" s="152"/>
      <c r="H20" s="152"/>
      <c r="I20" s="176"/>
      <c r="J20" s="152"/>
      <c r="K20" s="152"/>
      <c r="L20" s="176"/>
      <c r="M20" s="152"/>
      <c r="N20" s="152"/>
      <c r="O20" s="176"/>
      <c r="P20" s="152"/>
      <c r="Q20" s="152"/>
      <c r="R20" s="176"/>
      <c r="S20" s="152"/>
      <c r="T20" s="152"/>
      <c r="U20" s="152"/>
      <c r="V20" s="189"/>
      <c r="W20" s="152"/>
      <c r="X20" s="176"/>
      <c r="Y20" s="152"/>
      <c r="Z20" s="152"/>
      <c r="AA20" s="176"/>
      <c r="AB20" s="152"/>
      <c r="AC20" s="152"/>
      <c r="AD20" s="176"/>
      <c r="AE20" s="152"/>
      <c r="AF20" s="152"/>
      <c r="AG20" s="176"/>
      <c r="AH20" s="152"/>
      <c r="AI20" s="152"/>
      <c r="AJ20" s="176"/>
      <c r="AK20" s="152"/>
      <c r="AL20" s="152"/>
      <c r="AM20" s="176"/>
      <c r="AN20" s="152"/>
      <c r="AO20" s="152"/>
      <c r="AP20" s="176"/>
      <c r="AQ20" s="152"/>
      <c r="AR20" s="152"/>
      <c r="AS20" s="176"/>
      <c r="AT20" s="152"/>
      <c r="AU20" s="152"/>
      <c r="AV20" s="176"/>
      <c r="AW20" s="152"/>
      <c r="AX20" s="152"/>
      <c r="AY20" s="176"/>
      <c r="AZ20" s="152"/>
      <c r="BA20" s="152"/>
      <c r="BB20" s="176"/>
      <c r="BC20" s="152"/>
      <c r="BD20" s="152"/>
      <c r="BE20" s="152"/>
      <c r="BF20" s="189"/>
      <c r="BG20" s="152"/>
      <c r="BH20" s="176"/>
      <c r="BI20" s="152"/>
      <c r="BJ20" s="152"/>
      <c r="BK20" s="176"/>
      <c r="BL20" s="152"/>
      <c r="BM20" s="152"/>
      <c r="BN20" s="176"/>
      <c r="BO20" s="152"/>
      <c r="BP20" s="152"/>
      <c r="BQ20" s="176"/>
      <c r="BR20" s="152"/>
      <c r="BS20" s="152"/>
      <c r="BT20" s="176"/>
      <c r="BU20" s="152"/>
      <c r="BV20" s="152"/>
      <c r="BW20" s="176"/>
      <c r="BX20" s="152"/>
      <c r="BY20" s="152"/>
      <c r="BZ20" s="176"/>
      <c r="CA20" s="152"/>
      <c r="CB20" s="152"/>
      <c r="CC20" s="176"/>
      <c r="CD20" s="152"/>
      <c r="CE20" s="152"/>
      <c r="CF20" s="176"/>
      <c r="CG20" s="152"/>
      <c r="CH20" s="152"/>
      <c r="CI20" s="176"/>
      <c r="CJ20" s="152"/>
      <c r="CK20" s="152"/>
      <c r="CL20" s="176"/>
      <c r="CM20" s="152"/>
      <c r="CN20" s="152"/>
      <c r="CO20" s="152"/>
      <c r="CP20" s="189"/>
      <c r="CQ20" s="152"/>
      <c r="CR20" s="176"/>
      <c r="CS20" s="152"/>
      <c r="CT20" s="152"/>
      <c r="CU20" s="176"/>
      <c r="CV20" s="152"/>
      <c r="CW20" s="152"/>
      <c r="CX20" s="176"/>
      <c r="CY20" s="152"/>
      <c r="CZ20" s="152"/>
      <c r="DA20" s="176"/>
      <c r="DB20" s="152"/>
      <c r="DC20" s="152"/>
      <c r="DD20" s="176"/>
      <c r="DE20" s="152"/>
      <c r="DF20" s="152"/>
      <c r="DG20" s="176"/>
      <c r="DH20" s="152"/>
      <c r="DI20" s="152"/>
      <c r="DJ20" s="176"/>
      <c r="DK20" s="152"/>
      <c r="DL20" s="152"/>
      <c r="DM20" s="176"/>
      <c r="DN20" s="152"/>
      <c r="DO20" s="152"/>
      <c r="DP20" s="176"/>
      <c r="DQ20" s="152"/>
      <c r="DR20" s="152"/>
      <c r="DS20" s="176"/>
      <c r="DT20" s="152"/>
      <c r="DU20" s="152"/>
      <c r="DV20" s="176"/>
      <c r="DW20" s="152"/>
      <c r="DX20" s="152"/>
      <c r="DY20" s="141"/>
      <c r="DZ20" s="152"/>
      <c r="EA20" s="152"/>
      <c r="EB20" s="176"/>
      <c r="EC20" s="195"/>
      <c r="ED20" s="152"/>
      <c r="EE20" s="141"/>
      <c r="EF20" s="300" t="s">
        <v>226</v>
      </c>
    </row>
    <row r="21" spans="1:136" ht="23.1" customHeight="1">
      <c r="A21" s="295"/>
      <c r="B21" s="150"/>
      <c r="C21" s="174"/>
      <c r="D21" s="150"/>
      <c r="E21" s="150"/>
      <c r="F21" s="174"/>
      <c r="G21" s="150"/>
      <c r="H21" s="150"/>
      <c r="I21" s="174"/>
      <c r="J21" s="150"/>
      <c r="K21" s="150"/>
      <c r="L21" s="174"/>
      <c r="M21" s="150"/>
      <c r="N21" s="150"/>
      <c r="O21" s="174"/>
      <c r="P21" s="150"/>
      <c r="Q21" s="150"/>
      <c r="R21" s="174"/>
      <c r="S21" s="150"/>
      <c r="T21" s="150"/>
      <c r="U21" s="150"/>
      <c r="V21" s="187"/>
      <c r="W21" s="150"/>
      <c r="X21" s="174"/>
      <c r="Y21" s="150"/>
      <c r="Z21" s="150"/>
      <c r="AA21" s="174"/>
      <c r="AB21" s="150"/>
      <c r="AC21" s="150"/>
      <c r="AD21" s="174"/>
      <c r="AE21" s="150"/>
      <c r="AF21" s="150"/>
      <c r="AG21" s="174"/>
      <c r="AH21" s="150"/>
      <c r="AI21" s="150"/>
      <c r="AJ21" s="174"/>
      <c r="AK21" s="150"/>
      <c r="AL21" s="150"/>
      <c r="AM21" s="174"/>
      <c r="AN21" s="150"/>
      <c r="AO21" s="150"/>
      <c r="AP21" s="174"/>
      <c r="AQ21" s="150"/>
      <c r="AR21" s="150"/>
      <c r="AS21" s="174"/>
      <c r="AT21" s="150"/>
      <c r="AU21" s="150"/>
      <c r="AV21" s="174"/>
      <c r="AW21" s="150"/>
      <c r="AX21" s="150"/>
      <c r="AY21" s="174"/>
      <c r="AZ21" s="150"/>
      <c r="BA21" s="150"/>
      <c r="BB21" s="174"/>
      <c r="BC21" s="150"/>
      <c r="BD21" s="150"/>
      <c r="BE21" s="150"/>
      <c r="BF21" s="187"/>
      <c r="BG21" s="150"/>
      <c r="BH21" s="174"/>
      <c r="BI21" s="150"/>
      <c r="BJ21" s="150"/>
      <c r="BK21" s="174"/>
      <c r="BL21" s="150"/>
      <c r="BM21" s="150"/>
      <c r="BN21" s="174"/>
      <c r="BO21" s="150"/>
      <c r="BP21" s="150"/>
      <c r="BQ21" s="174"/>
      <c r="BR21" s="150"/>
      <c r="BS21" s="150"/>
      <c r="BT21" s="174"/>
      <c r="BU21" s="150"/>
      <c r="BV21" s="150"/>
      <c r="BW21" s="174"/>
      <c r="BX21" s="150"/>
      <c r="BY21" s="150"/>
      <c r="BZ21" s="174"/>
      <c r="CA21" s="150"/>
      <c r="CB21" s="150"/>
      <c r="CC21" s="174"/>
      <c r="CD21" s="150"/>
      <c r="CE21" s="150"/>
      <c r="CF21" s="174"/>
      <c r="CG21" s="150"/>
      <c r="CH21" s="150"/>
      <c r="CI21" s="174"/>
      <c r="CJ21" s="150"/>
      <c r="CK21" s="150"/>
      <c r="CL21" s="174"/>
      <c r="CM21" s="150"/>
      <c r="CN21" s="150"/>
      <c r="CO21" s="150"/>
      <c r="CP21" s="187"/>
      <c r="CQ21" s="150"/>
      <c r="CR21" s="174"/>
      <c r="CS21" s="150"/>
      <c r="CT21" s="150"/>
      <c r="CU21" s="174"/>
      <c r="CV21" s="150"/>
      <c r="CW21" s="150"/>
      <c r="CX21" s="174"/>
      <c r="CY21" s="150"/>
      <c r="CZ21" s="150"/>
      <c r="DA21" s="174"/>
      <c r="DB21" s="150"/>
      <c r="DC21" s="150"/>
      <c r="DD21" s="174"/>
      <c r="DE21" s="150"/>
      <c r="DF21" s="150"/>
      <c r="DG21" s="174"/>
      <c r="DH21" s="150"/>
      <c r="DI21" s="150"/>
      <c r="DJ21" s="174"/>
      <c r="DK21" s="150"/>
      <c r="DL21" s="150"/>
      <c r="DM21" s="174"/>
      <c r="DN21" s="150"/>
      <c r="DO21" s="150"/>
      <c r="DP21" s="174"/>
      <c r="DQ21" s="150"/>
      <c r="DR21" s="150"/>
      <c r="DS21" s="174"/>
      <c r="DT21" s="150"/>
      <c r="DU21" s="150"/>
      <c r="DV21" s="174"/>
      <c r="DW21" s="150"/>
      <c r="DX21" s="150"/>
      <c r="DY21" s="139"/>
      <c r="DZ21" s="150"/>
      <c r="EA21" s="150"/>
      <c r="EB21" s="174"/>
      <c r="EC21" s="193"/>
      <c r="ED21" s="150"/>
      <c r="EE21" s="139"/>
      <c r="EF21" s="300"/>
    </row>
    <row r="22" spans="1:136" ht="23.1" customHeight="1">
      <c r="A22" s="296"/>
      <c r="B22" s="151"/>
      <c r="C22" s="175"/>
      <c r="D22" s="151"/>
      <c r="E22" s="151"/>
      <c r="F22" s="175"/>
      <c r="G22" s="151"/>
      <c r="H22" s="151"/>
      <c r="I22" s="175"/>
      <c r="J22" s="151"/>
      <c r="K22" s="151"/>
      <c r="L22" s="175"/>
      <c r="M22" s="151"/>
      <c r="N22" s="151"/>
      <c r="O22" s="175"/>
      <c r="P22" s="151"/>
      <c r="Q22" s="151"/>
      <c r="R22" s="175"/>
      <c r="S22" s="151"/>
      <c r="T22" s="151"/>
      <c r="U22" s="151"/>
      <c r="V22" s="188"/>
      <c r="W22" s="151"/>
      <c r="X22" s="175"/>
      <c r="Y22" s="151"/>
      <c r="Z22" s="151"/>
      <c r="AA22" s="175"/>
      <c r="AB22" s="151"/>
      <c r="AC22" s="151"/>
      <c r="AD22" s="175"/>
      <c r="AE22" s="151"/>
      <c r="AF22" s="151"/>
      <c r="AG22" s="175"/>
      <c r="AH22" s="151"/>
      <c r="AI22" s="151"/>
      <c r="AJ22" s="175"/>
      <c r="AK22" s="151"/>
      <c r="AL22" s="151"/>
      <c r="AM22" s="175"/>
      <c r="AN22" s="151"/>
      <c r="AO22" s="151"/>
      <c r="AP22" s="175"/>
      <c r="AQ22" s="151"/>
      <c r="AR22" s="151"/>
      <c r="AS22" s="175"/>
      <c r="AT22" s="151"/>
      <c r="AU22" s="151"/>
      <c r="AV22" s="175"/>
      <c r="AW22" s="151"/>
      <c r="AX22" s="151"/>
      <c r="AY22" s="175"/>
      <c r="AZ22" s="151"/>
      <c r="BA22" s="151"/>
      <c r="BB22" s="175"/>
      <c r="BC22" s="151"/>
      <c r="BD22" s="151"/>
      <c r="BE22" s="151"/>
      <c r="BF22" s="188"/>
      <c r="BG22" s="151"/>
      <c r="BH22" s="175"/>
      <c r="BI22" s="151"/>
      <c r="BJ22" s="151"/>
      <c r="BK22" s="175"/>
      <c r="BL22" s="151"/>
      <c r="BM22" s="151"/>
      <c r="BN22" s="175"/>
      <c r="BO22" s="151"/>
      <c r="BP22" s="151"/>
      <c r="BQ22" s="175"/>
      <c r="BR22" s="151"/>
      <c r="BS22" s="151"/>
      <c r="BT22" s="175"/>
      <c r="BU22" s="151"/>
      <c r="BV22" s="151"/>
      <c r="BW22" s="175"/>
      <c r="BX22" s="151"/>
      <c r="BY22" s="151"/>
      <c r="BZ22" s="175"/>
      <c r="CA22" s="151"/>
      <c r="CB22" s="151"/>
      <c r="CC22" s="175"/>
      <c r="CD22" s="151"/>
      <c r="CE22" s="151"/>
      <c r="CF22" s="175"/>
      <c r="CG22" s="151"/>
      <c r="CH22" s="151"/>
      <c r="CI22" s="175"/>
      <c r="CJ22" s="151"/>
      <c r="CK22" s="151"/>
      <c r="CL22" s="175"/>
      <c r="CM22" s="151"/>
      <c r="CN22" s="151"/>
      <c r="CO22" s="151"/>
      <c r="CP22" s="188"/>
      <c r="CQ22" s="151"/>
      <c r="CR22" s="175"/>
      <c r="CS22" s="151"/>
      <c r="CT22" s="151"/>
      <c r="CU22" s="175"/>
      <c r="CV22" s="151"/>
      <c r="CW22" s="151"/>
      <c r="CX22" s="175"/>
      <c r="CY22" s="151"/>
      <c r="CZ22" s="151"/>
      <c r="DA22" s="175"/>
      <c r="DB22" s="151"/>
      <c r="DC22" s="151"/>
      <c r="DD22" s="175"/>
      <c r="DE22" s="151"/>
      <c r="DF22" s="151"/>
      <c r="DG22" s="175"/>
      <c r="DH22" s="151"/>
      <c r="DI22" s="151"/>
      <c r="DJ22" s="175"/>
      <c r="DK22" s="151"/>
      <c r="DL22" s="151"/>
      <c r="DM22" s="175"/>
      <c r="DN22" s="151"/>
      <c r="DO22" s="151"/>
      <c r="DP22" s="175"/>
      <c r="DQ22" s="151"/>
      <c r="DR22" s="151"/>
      <c r="DS22" s="175"/>
      <c r="DT22" s="151"/>
      <c r="DU22" s="151"/>
      <c r="DV22" s="175"/>
      <c r="DW22" s="151"/>
      <c r="DX22" s="151"/>
      <c r="DY22" s="140"/>
      <c r="DZ22" s="151"/>
      <c r="EA22" s="151"/>
      <c r="EB22" s="175"/>
      <c r="EC22" s="194"/>
      <c r="ED22" s="151"/>
      <c r="EE22" s="140"/>
      <c r="EF22" s="300"/>
    </row>
    <row r="23" spans="1:136" ht="23.1" hidden="1" customHeight="1">
      <c r="A23" s="294" t="s">
        <v>61</v>
      </c>
      <c r="B23" s="153"/>
      <c r="C23" s="177"/>
      <c r="D23" s="153"/>
      <c r="E23" s="153"/>
      <c r="F23" s="177"/>
      <c r="G23" s="153"/>
      <c r="H23" s="153"/>
      <c r="I23" s="177"/>
      <c r="J23" s="153"/>
      <c r="K23" s="153"/>
      <c r="L23" s="177"/>
      <c r="M23" s="153"/>
      <c r="N23" s="153"/>
      <c r="O23" s="177"/>
      <c r="P23" s="153"/>
      <c r="Q23" s="153"/>
      <c r="R23" s="177"/>
      <c r="S23" s="153"/>
      <c r="T23" s="153"/>
      <c r="U23" s="153"/>
      <c r="V23" s="190"/>
      <c r="W23" s="153"/>
      <c r="X23" s="177"/>
      <c r="Y23" s="153"/>
      <c r="Z23" s="153"/>
      <c r="AA23" s="177"/>
      <c r="AB23" s="153"/>
      <c r="AC23" s="153"/>
      <c r="AD23" s="177"/>
      <c r="AE23" s="153"/>
      <c r="AF23" s="153"/>
      <c r="AG23" s="177"/>
      <c r="AH23" s="153"/>
      <c r="AI23" s="153"/>
      <c r="AJ23" s="177"/>
      <c r="AK23" s="153"/>
      <c r="AL23" s="153"/>
      <c r="AM23" s="177"/>
      <c r="AN23" s="153"/>
      <c r="AO23" s="153"/>
      <c r="AP23" s="177"/>
      <c r="AQ23" s="153"/>
      <c r="AR23" s="153"/>
      <c r="AS23" s="177"/>
      <c r="AT23" s="153"/>
      <c r="AU23" s="153"/>
      <c r="AV23" s="177"/>
      <c r="AW23" s="153"/>
      <c r="AX23" s="153"/>
      <c r="AY23" s="177"/>
      <c r="AZ23" s="153"/>
      <c r="BA23" s="153"/>
      <c r="BB23" s="177"/>
      <c r="BC23" s="153"/>
      <c r="BD23" s="153"/>
      <c r="BE23" s="153"/>
      <c r="BF23" s="190"/>
      <c r="BG23" s="153"/>
      <c r="BH23" s="177"/>
      <c r="BI23" s="153"/>
      <c r="BJ23" s="153"/>
      <c r="BK23" s="177"/>
      <c r="BL23" s="153"/>
      <c r="BM23" s="153"/>
      <c r="BN23" s="177"/>
      <c r="BO23" s="153"/>
      <c r="BP23" s="153"/>
      <c r="BQ23" s="177"/>
      <c r="BR23" s="153"/>
      <c r="BS23" s="153"/>
      <c r="BT23" s="177"/>
      <c r="BU23" s="153"/>
      <c r="BV23" s="153"/>
      <c r="BW23" s="177"/>
      <c r="BX23" s="153"/>
      <c r="BY23" s="153"/>
      <c r="BZ23" s="177"/>
      <c r="CA23" s="153"/>
      <c r="CB23" s="153"/>
      <c r="CC23" s="177"/>
      <c r="CD23" s="153"/>
      <c r="CE23" s="153"/>
      <c r="CF23" s="177"/>
      <c r="CG23" s="153"/>
      <c r="CH23" s="153"/>
      <c r="CI23" s="177"/>
      <c r="CJ23" s="153"/>
      <c r="CK23" s="153"/>
      <c r="CL23" s="177"/>
      <c r="CM23" s="153"/>
      <c r="CN23" s="153"/>
      <c r="CO23" s="153"/>
      <c r="CP23" s="190"/>
      <c r="CQ23" s="153"/>
      <c r="CR23" s="177"/>
      <c r="CS23" s="153"/>
      <c r="CT23" s="153"/>
      <c r="CU23" s="177"/>
      <c r="CV23" s="153"/>
      <c r="CW23" s="153"/>
      <c r="CX23" s="177"/>
      <c r="CY23" s="153"/>
      <c r="CZ23" s="153"/>
      <c r="DA23" s="177"/>
      <c r="DB23" s="153"/>
      <c r="DC23" s="153"/>
      <c r="DD23" s="177"/>
      <c r="DE23" s="153"/>
      <c r="DF23" s="153"/>
      <c r="DG23" s="177"/>
      <c r="DH23" s="153"/>
      <c r="DI23" s="153"/>
      <c r="DJ23" s="177"/>
      <c r="DK23" s="153"/>
      <c r="DL23" s="153"/>
      <c r="DM23" s="177"/>
      <c r="DN23" s="153"/>
      <c r="DO23" s="153"/>
      <c r="DP23" s="177"/>
      <c r="DQ23" s="153"/>
      <c r="DR23" s="153"/>
      <c r="DS23" s="177"/>
      <c r="DT23" s="153"/>
      <c r="DU23" s="153"/>
      <c r="DV23" s="177"/>
      <c r="DW23" s="153"/>
      <c r="DX23" s="153"/>
      <c r="DY23" s="142"/>
      <c r="DZ23" s="153"/>
      <c r="EA23" s="153"/>
      <c r="EB23" s="177"/>
      <c r="EC23" s="196"/>
      <c r="ED23" s="153"/>
      <c r="EE23" s="142"/>
      <c r="EF23" s="297" t="s">
        <v>227</v>
      </c>
    </row>
    <row r="24" spans="1:136" ht="23.1" hidden="1" customHeight="1">
      <c r="A24" s="295"/>
      <c r="B24" s="154"/>
      <c r="C24" s="178"/>
      <c r="D24" s="154"/>
      <c r="E24" s="154"/>
      <c r="F24" s="178"/>
      <c r="G24" s="154"/>
      <c r="H24" s="154"/>
      <c r="I24" s="178"/>
      <c r="J24" s="154"/>
      <c r="K24" s="154"/>
      <c r="L24" s="178"/>
      <c r="M24" s="154"/>
      <c r="N24" s="154"/>
      <c r="O24" s="178"/>
      <c r="P24" s="154"/>
      <c r="Q24" s="154"/>
      <c r="R24" s="178"/>
      <c r="S24" s="154"/>
      <c r="T24" s="154"/>
      <c r="U24" s="154"/>
      <c r="V24" s="191"/>
      <c r="W24" s="154"/>
      <c r="X24" s="178"/>
      <c r="Y24" s="154"/>
      <c r="Z24" s="154"/>
      <c r="AA24" s="178"/>
      <c r="AB24" s="154"/>
      <c r="AC24" s="154"/>
      <c r="AD24" s="178"/>
      <c r="AE24" s="154"/>
      <c r="AF24" s="154"/>
      <c r="AG24" s="178"/>
      <c r="AH24" s="154"/>
      <c r="AI24" s="154"/>
      <c r="AJ24" s="178"/>
      <c r="AK24" s="154"/>
      <c r="AL24" s="154"/>
      <c r="AM24" s="178"/>
      <c r="AN24" s="154"/>
      <c r="AO24" s="154"/>
      <c r="AP24" s="178"/>
      <c r="AQ24" s="154"/>
      <c r="AR24" s="154"/>
      <c r="AS24" s="178"/>
      <c r="AT24" s="154"/>
      <c r="AU24" s="154"/>
      <c r="AV24" s="178"/>
      <c r="AW24" s="154"/>
      <c r="AX24" s="154"/>
      <c r="AY24" s="178"/>
      <c r="AZ24" s="154"/>
      <c r="BA24" s="154"/>
      <c r="BB24" s="178"/>
      <c r="BC24" s="154"/>
      <c r="BD24" s="154"/>
      <c r="BE24" s="154"/>
      <c r="BF24" s="191"/>
      <c r="BG24" s="154"/>
      <c r="BH24" s="178"/>
      <c r="BI24" s="154"/>
      <c r="BJ24" s="154"/>
      <c r="BK24" s="178"/>
      <c r="BL24" s="154"/>
      <c r="BM24" s="154"/>
      <c r="BN24" s="178"/>
      <c r="BO24" s="154"/>
      <c r="BP24" s="154"/>
      <c r="BQ24" s="178"/>
      <c r="BR24" s="154"/>
      <c r="BS24" s="154"/>
      <c r="BT24" s="178"/>
      <c r="BU24" s="154"/>
      <c r="BV24" s="154"/>
      <c r="BW24" s="178"/>
      <c r="BX24" s="154"/>
      <c r="BY24" s="154"/>
      <c r="BZ24" s="178"/>
      <c r="CA24" s="154"/>
      <c r="CB24" s="154"/>
      <c r="CC24" s="178"/>
      <c r="CD24" s="154"/>
      <c r="CE24" s="154"/>
      <c r="CF24" s="178"/>
      <c r="CG24" s="154"/>
      <c r="CH24" s="154"/>
      <c r="CI24" s="178"/>
      <c r="CJ24" s="154"/>
      <c r="CK24" s="154"/>
      <c r="CL24" s="178"/>
      <c r="CM24" s="154"/>
      <c r="CN24" s="154"/>
      <c r="CO24" s="154"/>
      <c r="CP24" s="191"/>
      <c r="CQ24" s="154"/>
      <c r="CR24" s="178"/>
      <c r="CS24" s="154"/>
      <c r="CT24" s="154"/>
      <c r="CU24" s="178"/>
      <c r="CV24" s="154"/>
      <c r="CW24" s="154"/>
      <c r="CX24" s="178"/>
      <c r="CY24" s="154"/>
      <c r="CZ24" s="154"/>
      <c r="DA24" s="178"/>
      <c r="DB24" s="154"/>
      <c r="DC24" s="154"/>
      <c r="DD24" s="178"/>
      <c r="DE24" s="154"/>
      <c r="DF24" s="154"/>
      <c r="DG24" s="178"/>
      <c r="DH24" s="154"/>
      <c r="DI24" s="154"/>
      <c r="DJ24" s="178"/>
      <c r="DK24" s="154"/>
      <c r="DL24" s="154"/>
      <c r="DM24" s="178"/>
      <c r="DN24" s="154"/>
      <c r="DO24" s="154"/>
      <c r="DP24" s="178"/>
      <c r="DQ24" s="154"/>
      <c r="DR24" s="154"/>
      <c r="DS24" s="178"/>
      <c r="DT24" s="154"/>
      <c r="DU24" s="154"/>
      <c r="DV24" s="178"/>
      <c r="DW24" s="154"/>
      <c r="DX24" s="154"/>
      <c r="DY24" s="143"/>
      <c r="DZ24" s="154"/>
      <c r="EA24" s="154"/>
      <c r="EB24" s="178"/>
      <c r="EC24" s="197"/>
      <c r="ED24" s="154"/>
      <c r="EE24" s="143"/>
      <c r="EF24" s="297"/>
    </row>
    <row r="25" spans="1:136" ht="23.1" customHeight="1">
      <c r="A25" s="295"/>
      <c r="B25" s="152"/>
      <c r="C25" s="176"/>
      <c r="D25" s="152"/>
      <c r="E25" s="152"/>
      <c r="F25" s="176"/>
      <c r="G25" s="152"/>
      <c r="H25" s="152"/>
      <c r="I25" s="176"/>
      <c r="J25" s="152"/>
      <c r="K25" s="152"/>
      <c r="L25" s="176"/>
      <c r="M25" s="152"/>
      <c r="N25" s="152"/>
      <c r="O25" s="176"/>
      <c r="P25" s="152"/>
      <c r="Q25" s="152"/>
      <c r="R25" s="176"/>
      <c r="S25" s="152"/>
      <c r="T25" s="152"/>
      <c r="U25" s="152"/>
      <c r="V25" s="189"/>
      <c r="W25" s="152"/>
      <c r="X25" s="176"/>
      <c r="Y25" s="152"/>
      <c r="Z25" s="152"/>
      <c r="AA25" s="176"/>
      <c r="AB25" s="152"/>
      <c r="AC25" s="152"/>
      <c r="AD25" s="176"/>
      <c r="AE25" s="152"/>
      <c r="AF25" s="152"/>
      <c r="AG25" s="176"/>
      <c r="AH25" s="152"/>
      <c r="AI25" s="152"/>
      <c r="AJ25" s="176"/>
      <c r="AK25" s="152"/>
      <c r="AL25" s="152"/>
      <c r="AM25" s="176"/>
      <c r="AN25" s="152"/>
      <c r="AO25" s="152"/>
      <c r="AP25" s="176"/>
      <c r="AQ25" s="152"/>
      <c r="AR25" s="152"/>
      <c r="AS25" s="176"/>
      <c r="AT25" s="152"/>
      <c r="AU25" s="152"/>
      <c r="AV25" s="176"/>
      <c r="AW25" s="152"/>
      <c r="AX25" s="152"/>
      <c r="AY25" s="176"/>
      <c r="AZ25" s="152"/>
      <c r="BA25" s="152"/>
      <c r="BB25" s="176"/>
      <c r="BC25" s="152"/>
      <c r="BD25" s="152"/>
      <c r="BE25" s="152"/>
      <c r="BF25" s="189"/>
      <c r="BG25" s="152"/>
      <c r="BH25" s="176"/>
      <c r="BI25" s="152"/>
      <c r="BJ25" s="152"/>
      <c r="BK25" s="176"/>
      <c r="BL25" s="152"/>
      <c r="BM25" s="152"/>
      <c r="BN25" s="176"/>
      <c r="BO25" s="152"/>
      <c r="BP25" s="152"/>
      <c r="BQ25" s="176"/>
      <c r="BR25" s="152"/>
      <c r="BS25" s="152"/>
      <c r="BT25" s="176"/>
      <c r="BU25" s="152"/>
      <c r="BV25" s="152"/>
      <c r="BW25" s="176"/>
      <c r="BX25" s="152"/>
      <c r="BY25" s="152"/>
      <c r="BZ25" s="176"/>
      <c r="CA25" s="152"/>
      <c r="CB25" s="152"/>
      <c r="CC25" s="176"/>
      <c r="CD25" s="152"/>
      <c r="CE25" s="152"/>
      <c r="CF25" s="176"/>
      <c r="CG25" s="152"/>
      <c r="CH25" s="152"/>
      <c r="CI25" s="176"/>
      <c r="CJ25" s="152"/>
      <c r="CK25" s="152"/>
      <c r="CL25" s="176"/>
      <c r="CM25" s="152"/>
      <c r="CN25" s="152"/>
      <c r="CO25" s="152"/>
      <c r="CP25" s="189"/>
      <c r="CQ25" s="152"/>
      <c r="CR25" s="176"/>
      <c r="CS25" s="152"/>
      <c r="CT25" s="152"/>
      <c r="CU25" s="176"/>
      <c r="CV25" s="152"/>
      <c r="CW25" s="152"/>
      <c r="CX25" s="176"/>
      <c r="CY25" s="152"/>
      <c r="CZ25" s="152"/>
      <c r="DA25" s="176"/>
      <c r="DB25" s="152"/>
      <c r="DC25" s="152"/>
      <c r="DD25" s="176"/>
      <c r="DE25" s="152"/>
      <c r="DF25" s="152"/>
      <c r="DG25" s="176"/>
      <c r="DH25" s="152"/>
      <c r="DI25" s="152"/>
      <c r="DJ25" s="176"/>
      <c r="DK25" s="152"/>
      <c r="DL25" s="152"/>
      <c r="DM25" s="176"/>
      <c r="DN25" s="152"/>
      <c r="DO25" s="152"/>
      <c r="DP25" s="176"/>
      <c r="DQ25" s="152"/>
      <c r="DR25" s="152"/>
      <c r="DS25" s="176"/>
      <c r="DT25" s="152"/>
      <c r="DU25" s="152"/>
      <c r="DV25" s="176"/>
      <c r="DW25" s="152"/>
      <c r="DX25" s="152"/>
      <c r="DY25" s="141"/>
      <c r="DZ25" s="152"/>
      <c r="EA25" s="152"/>
      <c r="EB25" s="176"/>
      <c r="EC25" s="195"/>
      <c r="ED25" s="152"/>
      <c r="EE25" s="141"/>
      <c r="EF25" s="297"/>
    </row>
    <row r="26" spans="1:136" ht="23.1" customHeight="1">
      <c r="A26" s="295"/>
      <c r="B26" s="150"/>
      <c r="C26" s="174"/>
      <c r="D26" s="150"/>
      <c r="E26" s="150"/>
      <c r="F26" s="174"/>
      <c r="G26" s="150"/>
      <c r="H26" s="150"/>
      <c r="I26" s="174"/>
      <c r="J26" s="150"/>
      <c r="K26" s="150"/>
      <c r="L26" s="174"/>
      <c r="M26" s="150"/>
      <c r="N26" s="150"/>
      <c r="O26" s="174"/>
      <c r="P26" s="150"/>
      <c r="Q26" s="150"/>
      <c r="R26" s="174"/>
      <c r="S26" s="150"/>
      <c r="T26" s="150"/>
      <c r="U26" s="150"/>
      <c r="V26" s="187"/>
      <c r="W26" s="150"/>
      <c r="X26" s="174"/>
      <c r="Y26" s="150"/>
      <c r="Z26" s="150"/>
      <c r="AA26" s="174"/>
      <c r="AB26" s="150"/>
      <c r="AC26" s="150"/>
      <c r="AD26" s="174"/>
      <c r="AE26" s="150"/>
      <c r="AF26" s="150"/>
      <c r="AG26" s="174"/>
      <c r="AH26" s="150"/>
      <c r="AI26" s="150"/>
      <c r="AJ26" s="174"/>
      <c r="AK26" s="150"/>
      <c r="AL26" s="150"/>
      <c r="AM26" s="174"/>
      <c r="AN26" s="150"/>
      <c r="AO26" s="150"/>
      <c r="AP26" s="174"/>
      <c r="AQ26" s="150"/>
      <c r="AR26" s="150"/>
      <c r="AS26" s="174"/>
      <c r="AT26" s="150"/>
      <c r="AU26" s="150"/>
      <c r="AV26" s="174"/>
      <c r="AW26" s="150"/>
      <c r="AX26" s="150"/>
      <c r="AY26" s="174"/>
      <c r="AZ26" s="150"/>
      <c r="BA26" s="150"/>
      <c r="BB26" s="174"/>
      <c r="BC26" s="150"/>
      <c r="BD26" s="150"/>
      <c r="BE26" s="150"/>
      <c r="BF26" s="187"/>
      <c r="BG26" s="150"/>
      <c r="BH26" s="174"/>
      <c r="BI26" s="150"/>
      <c r="BJ26" s="150"/>
      <c r="BK26" s="174"/>
      <c r="BL26" s="150"/>
      <c r="BM26" s="150"/>
      <c r="BN26" s="174"/>
      <c r="BO26" s="150"/>
      <c r="BP26" s="150"/>
      <c r="BQ26" s="174"/>
      <c r="BR26" s="150"/>
      <c r="BS26" s="150"/>
      <c r="BT26" s="174"/>
      <c r="BU26" s="150"/>
      <c r="BV26" s="150"/>
      <c r="BW26" s="174"/>
      <c r="BX26" s="150"/>
      <c r="BY26" s="150"/>
      <c r="BZ26" s="174"/>
      <c r="CA26" s="150"/>
      <c r="CB26" s="150"/>
      <c r="CC26" s="174"/>
      <c r="CD26" s="150"/>
      <c r="CE26" s="150"/>
      <c r="CF26" s="174"/>
      <c r="CG26" s="150"/>
      <c r="CH26" s="150"/>
      <c r="CI26" s="174"/>
      <c r="CJ26" s="150"/>
      <c r="CK26" s="150"/>
      <c r="CL26" s="174"/>
      <c r="CM26" s="150"/>
      <c r="CN26" s="150"/>
      <c r="CO26" s="150"/>
      <c r="CP26" s="187"/>
      <c r="CQ26" s="150"/>
      <c r="CR26" s="174"/>
      <c r="CS26" s="150"/>
      <c r="CT26" s="150"/>
      <c r="CU26" s="174"/>
      <c r="CV26" s="150"/>
      <c r="CW26" s="150"/>
      <c r="CX26" s="174"/>
      <c r="CY26" s="150"/>
      <c r="CZ26" s="150"/>
      <c r="DA26" s="174"/>
      <c r="DB26" s="150"/>
      <c r="DC26" s="150"/>
      <c r="DD26" s="174"/>
      <c r="DE26" s="150"/>
      <c r="DF26" s="150"/>
      <c r="DG26" s="174"/>
      <c r="DH26" s="150"/>
      <c r="DI26" s="150"/>
      <c r="DJ26" s="174"/>
      <c r="DK26" s="150"/>
      <c r="DL26" s="150"/>
      <c r="DM26" s="174"/>
      <c r="DN26" s="150"/>
      <c r="DO26" s="150"/>
      <c r="DP26" s="174"/>
      <c r="DQ26" s="150"/>
      <c r="DR26" s="150"/>
      <c r="DS26" s="174"/>
      <c r="DT26" s="150"/>
      <c r="DU26" s="150"/>
      <c r="DV26" s="174"/>
      <c r="DW26" s="150"/>
      <c r="DX26" s="150"/>
      <c r="DY26" s="139"/>
      <c r="DZ26" s="150"/>
      <c r="EA26" s="150"/>
      <c r="EB26" s="174"/>
      <c r="EC26" s="193"/>
      <c r="ED26" s="150"/>
      <c r="EE26" s="139"/>
      <c r="EF26" s="297"/>
    </row>
    <row r="27" spans="1:136" ht="23.1" customHeight="1">
      <c r="A27" s="295"/>
      <c r="B27" s="151"/>
      <c r="C27" s="175"/>
      <c r="D27" s="151"/>
      <c r="E27" s="151"/>
      <c r="F27" s="175"/>
      <c r="G27" s="151"/>
      <c r="H27" s="151"/>
      <c r="I27" s="175"/>
      <c r="J27" s="151"/>
      <c r="K27" s="151"/>
      <c r="L27" s="175"/>
      <c r="M27" s="151"/>
      <c r="N27" s="151"/>
      <c r="O27" s="175"/>
      <c r="P27" s="151"/>
      <c r="Q27" s="151"/>
      <c r="R27" s="175"/>
      <c r="S27" s="151"/>
      <c r="T27" s="151"/>
      <c r="U27" s="151"/>
      <c r="V27" s="188"/>
      <c r="W27" s="151"/>
      <c r="X27" s="175"/>
      <c r="Y27" s="151"/>
      <c r="Z27" s="151"/>
      <c r="AA27" s="175"/>
      <c r="AB27" s="151"/>
      <c r="AC27" s="151"/>
      <c r="AD27" s="175"/>
      <c r="AE27" s="151"/>
      <c r="AF27" s="151"/>
      <c r="AG27" s="175"/>
      <c r="AH27" s="151"/>
      <c r="AI27" s="151"/>
      <c r="AJ27" s="175"/>
      <c r="AK27" s="151"/>
      <c r="AL27" s="151"/>
      <c r="AM27" s="175"/>
      <c r="AN27" s="151"/>
      <c r="AO27" s="151"/>
      <c r="AP27" s="175"/>
      <c r="AQ27" s="151"/>
      <c r="AR27" s="151"/>
      <c r="AS27" s="175"/>
      <c r="AT27" s="151"/>
      <c r="AU27" s="151"/>
      <c r="AV27" s="175"/>
      <c r="AW27" s="151"/>
      <c r="AX27" s="151"/>
      <c r="AY27" s="175"/>
      <c r="AZ27" s="151"/>
      <c r="BA27" s="151"/>
      <c r="BB27" s="175"/>
      <c r="BC27" s="151"/>
      <c r="BD27" s="151"/>
      <c r="BE27" s="151"/>
      <c r="BF27" s="188"/>
      <c r="BG27" s="151"/>
      <c r="BH27" s="175"/>
      <c r="BI27" s="151"/>
      <c r="BJ27" s="151"/>
      <c r="BK27" s="175"/>
      <c r="BL27" s="151"/>
      <c r="BM27" s="151"/>
      <c r="BN27" s="175"/>
      <c r="BO27" s="151"/>
      <c r="BP27" s="151"/>
      <c r="BQ27" s="175"/>
      <c r="BR27" s="151"/>
      <c r="BS27" s="151"/>
      <c r="BT27" s="175"/>
      <c r="BU27" s="151"/>
      <c r="BV27" s="151"/>
      <c r="BW27" s="175"/>
      <c r="BX27" s="151"/>
      <c r="BY27" s="151"/>
      <c r="BZ27" s="175"/>
      <c r="CA27" s="151"/>
      <c r="CB27" s="151"/>
      <c r="CC27" s="175"/>
      <c r="CD27" s="151"/>
      <c r="CE27" s="151"/>
      <c r="CF27" s="175"/>
      <c r="CG27" s="151"/>
      <c r="CH27" s="151"/>
      <c r="CI27" s="175"/>
      <c r="CJ27" s="151"/>
      <c r="CK27" s="151"/>
      <c r="CL27" s="175"/>
      <c r="CM27" s="151"/>
      <c r="CN27" s="151"/>
      <c r="CO27" s="151"/>
      <c r="CP27" s="188"/>
      <c r="CQ27" s="151"/>
      <c r="CR27" s="175"/>
      <c r="CS27" s="151"/>
      <c r="CT27" s="151"/>
      <c r="CU27" s="175"/>
      <c r="CV27" s="151"/>
      <c r="CW27" s="151"/>
      <c r="CX27" s="175"/>
      <c r="CY27" s="151"/>
      <c r="CZ27" s="151"/>
      <c r="DA27" s="175"/>
      <c r="DB27" s="151"/>
      <c r="DC27" s="151"/>
      <c r="DD27" s="175"/>
      <c r="DE27" s="151"/>
      <c r="DF27" s="151"/>
      <c r="DG27" s="175"/>
      <c r="DH27" s="151"/>
      <c r="DI27" s="151"/>
      <c r="DJ27" s="175"/>
      <c r="DK27" s="151"/>
      <c r="DL27" s="151"/>
      <c r="DM27" s="175"/>
      <c r="DN27" s="151"/>
      <c r="DO27" s="151"/>
      <c r="DP27" s="175"/>
      <c r="DQ27" s="151"/>
      <c r="DR27" s="151"/>
      <c r="DS27" s="175"/>
      <c r="DT27" s="151"/>
      <c r="DU27" s="151"/>
      <c r="DV27" s="175"/>
      <c r="DW27" s="151"/>
      <c r="DX27" s="151"/>
      <c r="DY27" s="140"/>
      <c r="DZ27" s="151"/>
      <c r="EA27" s="151"/>
      <c r="EB27" s="175"/>
      <c r="EC27" s="194"/>
      <c r="ED27" s="151"/>
      <c r="EE27" s="140"/>
      <c r="EF27" s="297"/>
    </row>
    <row r="28" spans="1:136" ht="23.1" customHeight="1">
      <c r="A28" s="294" t="s">
        <v>228</v>
      </c>
      <c r="B28" s="152"/>
      <c r="C28" s="176"/>
      <c r="D28" s="152"/>
      <c r="E28" s="152"/>
      <c r="F28" s="176"/>
      <c r="G28" s="152"/>
      <c r="H28" s="152"/>
      <c r="I28" s="176"/>
      <c r="J28" s="152"/>
      <c r="K28" s="152"/>
      <c r="L28" s="176"/>
      <c r="M28" s="152"/>
      <c r="N28" s="152"/>
      <c r="O28" s="176"/>
      <c r="P28" s="152"/>
      <c r="Q28" s="152"/>
      <c r="R28" s="176"/>
      <c r="S28" s="152"/>
      <c r="T28" s="152"/>
      <c r="U28" s="152"/>
      <c r="V28" s="189"/>
      <c r="W28" s="152"/>
      <c r="X28" s="176"/>
      <c r="Y28" s="152"/>
      <c r="Z28" s="152"/>
      <c r="AA28" s="176"/>
      <c r="AB28" s="152"/>
      <c r="AC28" s="152"/>
      <c r="AD28" s="176"/>
      <c r="AE28" s="152"/>
      <c r="AF28" s="152"/>
      <c r="AG28" s="176"/>
      <c r="AH28" s="152"/>
      <c r="AI28" s="152"/>
      <c r="AJ28" s="176"/>
      <c r="AK28" s="152"/>
      <c r="AL28" s="152"/>
      <c r="AM28" s="176"/>
      <c r="AN28" s="152"/>
      <c r="AO28" s="152"/>
      <c r="AP28" s="176"/>
      <c r="AQ28" s="152"/>
      <c r="AR28" s="152"/>
      <c r="AS28" s="176"/>
      <c r="AT28" s="152"/>
      <c r="AU28" s="152"/>
      <c r="AV28" s="176"/>
      <c r="AW28" s="152"/>
      <c r="AX28" s="152"/>
      <c r="AY28" s="176"/>
      <c r="AZ28" s="152"/>
      <c r="BA28" s="152"/>
      <c r="BB28" s="176"/>
      <c r="BC28" s="152"/>
      <c r="BD28" s="152"/>
      <c r="BE28" s="152"/>
      <c r="BF28" s="189"/>
      <c r="BG28" s="152"/>
      <c r="BH28" s="176"/>
      <c r="BI28" s="152"/>
      <c r="BJ28" s="152"/>
      <c r="BK28" s="176"/>
      <c r="BL28" s="152"/>
      <c r="BM28" s="152"/>
      <c r="BN28" s="176"/>
      <c r="BO28" s="152"/>
      <c r="BP28" s="152"/>
      <c r="BQ28" s="176"/>
      <c r="BR28" s="152"/>
      <c r="BS28" s="152"/>
      <c r="BT28" s="176"/>
      <c r="BU28" s="152"/>
      <c r="BV28" s="152"/>
      <c r="BW28" s="176"/>
      <c r="BX28" s="152"/>
      <c r="BY28" s="152"/>
      <c r="BZ28" s="176"/>
      <c r="CA28" s="152"/>
      <c r="CB28" s="152"/>
      <c r="CC28" s="176"/>
      <c r="CD28" s="152"/>
      <c r="CE28" s="152"/>
      <c r="CF28" s="176"/>
      <c r="CG28" s="152"/>
      <c r="CH28" s="152"/>
      <c r="CI28" s="176"/>
      <c r="CJ28" s="152"/>
      <c r="CK28" s="152"/>
      <c r="CL28" s="176"/>
      <c r="CM28" s="152"/>
      <c r="CN28" s="152"/>
      <c r="CO28" s="152"/>
      <c r="CP28" s="189"/>
      <c r="CQ28" s="152"/>
      <c r="CR28" s="176"/>
      <c r="CS28" s="152"/>
      <c r="CT28" s="152"/>
      <c r="CU28" s="176"/>
      <c r="CV28" s="152"/>
      <c r="CW28" s="152"/>
      <c r="CX28" s="176"/>
      <c r="CY28" s="152"/>
      <c r="CZ28" s="152"/>
      <c r="DA28" s="176"/>
      <c r="DB28" s="152"/>
      <c r="DC28" s="152"/>
      <c r="DD28" s="176"/>
      <c r="DE28" s="152"/>
      <c r="DF28" s="152"/>
      <c r="DG28" s="176"/>
      <c r="DH28" s="152"/>
      <c r="DI28" s="152"/>
      <c r="DJ28" s="176"/>
      <c r="DK28" s="152"/>
      <c r="DL28" s="152"/>
      <c r="DM28" s="176"/>
      <c r="DN28" s="152"/>
      <c r="DO28" s="152"/>
      <c r="DP28" s="176"/>
      <c r="DQ28" s="152"/>
      <c r="DR28" s="152"/>
      <c r="DS28" s="176"/>
      <c r="DT28" s="152"/>
      <c r="DU28" s="152"/>
      <c r="DV28" s="176"/>
      <c r="DW28" s="152"/>
      <c r="DX28" s="152"/>
      <c r="DY28" s="141"/>
      <c r="DZ28" s="152"/>
      <c r="EA28" s="152"/>
      <c r="EB28" s="176"/>
      <c r="EC28" s="195"/>
      <c r="ED28" s="152"/>
      <c r="EE28" s="141"/>
      <c r="EF28" s="297" t="s">
        <v>208</v>
      </c>
    </row>
    <row r="29" spans="1:136" ht="23.1" customHeight="1">
      <c r="A29" s="295"/>
      <c r="B29" s="150"/>
      <c r="C29" s="174"/>
      <c r="D29" s="150"/>
      <c r="E29" s="150"/>
      <c r="F29" s="174"/>
      <c r="G29" s="150"/>
      <c r="H29" s="150"/>
      <c r="I29" s="174"/>
      <c r="J29" s="150"/>
      <c r="K29" s="150"/>
      <c r="L29" s="174"/>
      <c r="M29" s="150"/>
      <c r="N29" s="150"/>
      <c r="O29" s="174"/>
      <c r="P29" s="150"/>
      <c r="Q29" s="150"/>
      <c r="R29" s="174"/>
      <c r="S29" s="150"/>
      <c r="T29" s="150"/>
      <c r="U29" s="150"/>
      <c r="V29" s="187"/>
      <c r="W29" s="150"/>
      <c r="X29" s="174"/>
      <c r="Y29" s="150"/>
      <c r="Z29" s="150"/>
      <c r="AA29" s="174"/>
      <c r="AB29" s="150"/>
      <c r="AC29" s="150"/>
      <c r="AD29" s="174"/>
      <c r="AE29" s="150"/>
      <c r="AF29" s="150"/>
      <c r="AG29" s="174"/>
      <c r="AH29" s="150"/>
      <c r="AI29" s="150"/>
      <c r="AJ29" s="174"/>
      <c r="AK29" s="150"/>
      <c r="AL29" s="150"/>
      <c r="AM29" s="174"/>
      <c r="AN29" s="150"/>
      <c r="AO29" s="150"/>
      <c r="AP29" s="174"/>
      <c r="AQ29" s="150"/>
      <c r="AR29" s="150"/>
      <c r="AS29" s="174"/>
      <c r="AT29" s="150"/>
      <c r="AU29" s="150"/>
      <c r="AV29" s="174"/>
      <c r="AW29" s="150"/>
      <c r="AX29" s="150"/>
      <c r="AY29" s="174"/>
      <c r="AZ29" s="150"/>
      <c r="BA29" s="150"/>
      <c r="BB29" s="174"/>
      <c r="BC29" s="150"/>
      <c r="BD29" s="150"/>
      <c r="BE29" s="150"/>
      <c r="BF29" s="187"/>
      <c r="BG29" s="150"/>
      <c r="BH29" s="174"/>
      <c r="BI29" s="150"/>
      <c r="BJ29" s="150"/>
      <c r="BK29" s="174"/>
      <c r="BL29" s="150"/>
      <c r="BM29" s="150"/>
      <c r="BN29" s="174"/>
      <c r="BO29" s="150"/>
      <c r="BP29" s="150"/>
      <c r="BQ29" s="174"/>
      <c r="BR29" s="150"/>
      <c r="BS29" s="150"/>
      <c r="BT29" s="174"/>
      <c r="BU29" s="150"/>
      <c r="BV29" s="150"/>
      <c r="BW29" s="174"/>
      <c r="BX29" s="150"/>
      <c r="BY29" s="150"/>
      <c r="BZ29" s="174"/>
      <c r="CA29" s="150"/>
      <c r="CB29" s="150"/>
      <c r="CC29" s="174"/>
      <c r="CD29" s="150"/>
      <c r="CE29" s="150"/>
      <c r="CF29" s="174"/>
      <c r="CG29" s="150"/>
      <c r="CH29" s="150"/>
      <c r="CI29" s="174"/>
      <c r="CJ29" s="150"/>
      <c r="CK29" s="150"/>
      <c r="CL29" s="174"/>
      <c r="CM29" s="150"/>
      <c r="CN29" s="150"/>
      <c r="CO29" s="150"/>
      <c r="CP29" s="187"/>
      <c r="CQ29" s="150"/>
      <c r="CR29" s="174"/>
      <c r="CS29" s="150"/>
      <c r="CT29" s="150"/>
      <c r="CU29" s="174"/>
      <c r="CV29" s="150"/>
      <c r="CW29" s="150"/>
      <c r="CX29" s="174"/>
      <c r="CY29" s="150"/>
      <c r="CZ29" s="150"/>
      <c r="DA29" s="174"/>
      <c r="DB29" s="150"/>
      <c r="DC29" s="150"/>
      <c r="DD29" s="174"/>
      <c r="DE29" s="150"/>
      <c r="DF29" s="150"/>
      <c r="DG29" s="174"/>
      <c r="DH29" s="150"/>
      <c r="DI29" s="150"/>
      <c r="DJ29" s="174"/>
      <c r="DK29" s="150"/>
      <c r="DL29" s="150"/>
      <c r="DM29" s="174"/>
      <c r="DN29" s="150"/>
      <c r="DO29" s="150"/>
      <c r="DP29" s="174"/>
      <c r="DQ29" s="150"/>
      <c r="DR29" s="150"/>
      <c r="DS29" s="174"/>
      <c r="DT29" s="150"/>
      <c r="DU29" s="150"/>
      <c r="DV29" s="174"/>
      <c r="DW29" s="150"/>
      <c r="DX29" s="150"/>
      <c r="DY29" s="139"/>
      <c r="DZ29" s="150"/>
      <c r="EA29" s="150"/>
      <c r="EB29" s="174"/>
      <c r="EC29" s="193"/>
      <c r="ED29" s="150"/>
      <c r="EE29" s="139"/>
      <c r="EF29" s="297"/>
    </row>
    <row r="30" spans="1:136" ht="23.1" customHeight="1" thickBot="1">
      <c r="A30" s="296"/>
      <c r="B30" s="151"/>
      <c r="C30" s="175"/>
      <c r="D30" s="151"/>
      <c r="E30" s="151"/>
      <c r="F30" s="175"/>
      <c r="G30" s="151"/>
      <c r="H30" s="151"/>
      <c r="I30" s="175"/>
      <c r="J30" s="151"/>
      <c r="K30" s="151"/>
      <c r="L30" s="175"/>
      <c r="M30" s="151"/>
      <c r="N30" s="151"/>
      <c r="O30" s="175"/>
      <c r="P30" s="151"/>
      <c r="Q30" s="151"/>
      <c r="R30" s="175"/>
      <c r="S30" s="151"/>
      <c r="T30" s="151"/>
      <c r="U30" s="151"/>
      <c r="V30" s="188"/>
      <c r="W30" s="151"/>
      <c r="X30" s="175"/>
      <c r="Y30" s="151"/>
      <c r="Z30" s="151"/>
      <c r="AA30" s="175"/>
      <c r="AB30" s="151"/>
      <c r="AC30" s="151"/>
      <c r="AD30" s="175"/>
      <c r="AE30" s="151"/>
      <c r="AF30" s="151"/>
      <c r="AG30" s="175"/>
      <c r="AH30" s="151"/>
      <c r="AI30" s="151"/>
      <c r="AJ30" s="175"/>
      <c r="AK30" s="151"/>
      <c r="AL30" s="151"/>
      <c r="AM30" s="175"/>
      <c r="AN30" s="151"/>
      <c r="AO30" s="151"/>
      <c r="AP30" s="175"/>
      <c r="AQ30" s="151"/>
      <c r="AR30" s="151"/>
      <c r="AS30" s="175"/>
      <c r="AT30" s="151"/>
      <c r="AU30" s="151"/>
      <c r="AV30" s="175"/>
      <c r="AW30" s="151"/>
      <c r="AX30" s="151"/>
      <c r="AY30" s="175"/>
      <c r="AZ30" s="151"/>
      <c r="BA30" s="151"/>
      <c r="BB30" s="175"/>
      <c r="BC30" s="151"/>
      <c r="BD30" s="151"/>
      <c r="BE30" s="151"/>
      <c r="BF30" s="188"/>
      <c r="BG30" s="151"/>
      <c r="BH30" s="175"/>
      <c r="BI30" s="151"/>
      <c r="BJ30" s="151"/>
      <c r="BK30" s="175"/>
      <c r="BL30" s="151"/>
      <c r="BM30" s="151"/>
      <c r="BN30" s="175"/>
      <c r="BO30" s="151"/>
      <c r="BP30" s="151"/>
      <c r="BQ30" s="175"/>
      <c r="BR30" s="151"/>
      <c r="BS30" s="151"/>
      <c r="BT30" s="175"/>
      <c r="BU30" s="151"/>
      <c r="BV30" s="151"/>
      <c r="BW30" s="175"/>
      <c r="BX30" s="151"/>
      <c r="BY30" s="151"/>
      <c r="BZ30" s="175"/>
      <c r="CA30" s="151"/>
      <c r="CB30" s="151"/>
      <c r="CC30" s="175"/>
      <c r="CD30" s="151"/>
      <c r="CE30" s="151"/>
      <c r="CF30" s="175"/>
      <c r="CG30" s="151"/>
      <c r="CH30" s="151"/>
      <c r="CI30" s="175"/>
      <c r="CJ30" s="151"/>
      <c r="CK30" s="151"/>
      <c r="CL30" s="175"/>
      <c r="CM30" s="151"/>
      <c r="CN30" s="151"/>
      <c r="CO30" s="151"/>
      <c r="CP30" s="223"/>
      <c r="CQ30" s="224"/>
      <c r="CR30" s="225"/>
      <c r="CS30" s="224"/>
      <c r="CT30" s="224"/>
      <c r="CU30" s="225"/>
      <c r="CV30" s="224"/>
      <c r="CW30" s="224"/>
      <c r="CX30" s="225"/>
      <c r="CY30" s="224"/>
      <c r="CZ30" s="224"/>
      <c r="DA30" s="225"/>
      <c r="DB30" s="224"/>
      <c r="DC30" s="224"/>
      <c r="DD30" s="225"/>
      <c r="DE30" s="224"/>
      <c r="DF30" s="224"/>
      <c r="DG30" s="225"/>
      <c r="DH30" s="224"/>
      <c r="DI30" s="224"/>
      <c r="DJ30" s="225"/>
      <c r="DK30" s="224"/>
      <c r="DL30" s="224"/>
      <c r="DM30" s="225"/>
      <c r="DN30" s="224"/>
      <c r="DO30" s="224"/>
      <c r="DP30" s="225"/>
      <c r="DQ30" s="224"/>
      <c r="DR30" s="224"/>
      <c r="DS30" s="225"/>
      <c r="DT30" s="224"/>
      <c r="DU30" s="224"/>
      <c r="DV30" s="225"/>
      <c r="DW30" s="224"/>
      <c r="DX30" s="224"/>
      <c r="DY30" s="226"/>
      <c r="DZ30" s="224"/>
      <c r="EA30" s="224"/>
      <c r="EB30" s="225"/>
      <c r="EC30" s="227"/>
      <c r="ED30" s="224"/>
      <c r="EE30" s="226"/>
      <c r="EF30" s="297"/>
    </row>
    <row r="31" spans="1:136" ht="23.1" hidden="1" customHeight="1">
      <c r="A31" s="294" t="s">
        <v>12</v>
      </c>
      <c r="B31" s="153"/>
      <c r="C31" s="177"/>
      <c r="D31" s="153"/>
      <c r="E31" s="153"/>
      <c r="F31" s="177"/>
      <c r="G31" s="153"/>
      <c r="H31" s="153"/>
      <c r="I31" s="177"/>
      <c r="J31" s="153"/>
      <c r="K31" s="153"/>
      <c r="L31" s="177"/>
      <c r="M31" s="153"/>
      <c r="N31" s="153"/>
      <c r="O31" s="177"/>
      <c r="P31" s="153"/>
      <c r="Q31" s="153"/>
      <c r="R31" s="177"/>
      <c r="S31" s="153"/>
      <c r="T31" s="153"/>
      <c r="U31" s="177"/>
      <c r="V31" s="153"/>
      <c r="W31" s="153"/>
      <c r="X31" s="177"/>
      <c r="Y31" s="153"/>
      <c r="Z31" s="153"/>
      <c r="AA31" s="177"/>
      <c r="AB31" s="153"/>
      <c r="AC31" s="153"/>
      <c r="AD31" s="142"/>
      <c r="AE31" s="153"/>
      <c r="AF31" s="153"/>
      <c r="AG31" s="177"/>
      <c r="AH31" s="153"/>
      <c r="AI31" s="153"/>
      <c r="AJ31" s="177"/>
      <c r="AK31" s="153"/>
      <c r="AL31" s="153"/>
      <c r="AM31" s="177"/>
      <c r="AN31" s="153"/>
      <c r="AO31" s="153"/>
      <c r="AP31" s="177"/>
      <c r="AQ31" s="153"/>
      <c r="AR31" s="153"/>
      <c r="AS31" s="177"/>
      <c r="AT31" s="153"/>
      <c r="AU31" s="153"/>
      <c r="AV31" s="177"/>
      <c r="AW31" s="153"/>
      <c r="AX31" s="153"/>
      <c r="AY31" s="177"/>
      <c r="AZ31" s="153"/>
      <c r="BA31" s="153"/>
      <c r="BB31" s="177"/>
      <c r="BC31" s="153"/>
      <c r="BD31" s="153"/>
      <c r="BE31" s="177"/>
      <c r="BF31" s="153"/>
      <c r="BG31" s="153"/>
      <c r="BH31" s="177"/>
      <c r="BI31" s="153"/>
      <c r="BJ31" s="153"/>
      <c r="BK31" s="177"/>
      <c r="BL31" s="153"/>
      <c r="BM31" s="153"/>
      <c r="BN31" s="142"/>
      <c r="BO31" s="153"/>
      <c r="BP31" s="153"/>
      <c r="BQ31" s="177"/>
      <c r="BR31" s="153"/>
      <c r="BS31" s="153"/>
      <c r="BT31" s="177"/>
      <c r="BU31" s="153"/>
      <c r="BV31" s="153"/>
      <c r="BW31" s="177"/>
      <c r="BX31" s="153"/>
      <c r="BY31" s="153"/>
      <c r="BZ31" s="177"/>
      <c r="CA31" s="153"/>
      <c r="CB31" s="153"/>
      <c r="CC31" s="177"/>
      <c r="CD31" s="153"/>
      <c r="CE31" s="153"/>
      <c r="CF31" s="177"/>
      <c r="CG31" s="153"/>
      <c r="CH31" s="153"/>
      <c r="CI31" s="177"/>
      <c r="CJ31" s="153"/>
      <c r="CK31" s="153"/>
      <c r="CL31" s="177"/>
      <c r="CM31" s="153"/>
      <c r="CN31" s="153"/>
      <c r="CO31" s="177"/>
      <c r="CP31" s="154"/>
      <c r="CQ31" s="154"/>
      <c r="CR31" s="178"/>
      <c r="CS31" s="154"/>
      <c r="CT31" s="154"/>
      <c r="CU31" s="178"/>
      <c r="CV31" s="154"/>
      <c r="CW31" s="154"/>
      <c r="CX31" s="143"/>
      <c r="CY31" s="154"/>
      <c r="CZ31" s="154"/>
      <c r="DA31" s="143"/>
      <c r="DB31" s="154"/>
      <c r="DC31" s="154"/>
      <c r="DD31" s="154"/>
      <c r="DE31" s="154"/>
      <c r="DF31" s="154"/>
      <c r="DG31" s="154"/>
      <c r="DH31" s="154"/>
      <c r="DI31" s="154"/>
      <c r="DJ31" s="154"/>
      <c r="DK31" s="154"/>
      <c r="DL31" s="154"/>
      <c r="DM31" s="154"/>
      <c r="DN31" s="154"/>
      <c r="DO31" s="154"/>
      <c r="DP31" s="154"/>
      <c r="DQ31" s="154"/>
      <c r="DR31" s="154"/>
      <c r="DS31" s="154"/>
      <c r="DT31" s="154"/>
      <c r="DU31" s="154"/>
      <c r="DV31" s="154"/>
      <c r="DW31" s="154"/>
      <c r="DX31" s="154"/>
      <c r="DY31" s="154"/>
      <c r="DZ31" s="154"/>
      <c r="EA31" s="154"/>
      <c r="EB31" s="154"/>
      <c r="EC31" s="154"/>
      <c r="ED31" s="154"/>
      <c r="EE31" s="143"/>
      <c r="EF31" s="297" t="s">
        <v>192</v>
      </c>
    </row>
    <row r="32" spans="1:136" ht="23.1" hidden="1" customHeight="1">
      <c r="A32" s="295"/>
      <c r="B32" s="154"/>
      <c r="C32" s="178"/>
      <c r="D32" s="154"/>
      <c r="E32" s="154"/>
      <c r="F32" s="178"/>
      <c r="G32" s="154"/>
      <c r="H32" s="154"/>
      <c r="I32" s="178"/>
      <c r="J32" s="154"/>
      <c r="K32" s="154"/>
      <c r="L32" s="178"/>
      <c r="M32" s="154"/>
      <c r="N32" s="154"/>
      <c r="O32" s="178"/>
      <c r="P32" s="154"/>
      <c r="Q32" s="154"/>
      <c r="R32" s="178"/>
      <c r="S32" s="154"/>
      <c r="T32" s="154"/>
      <c r="U32" s="178"/>
      <c r="V32" s="154"/>
      <c r="W32" s="154"/>
      <c r="X32" s="178"/>
      <c r="Y32" s="154"/>
      <c r="Z32" s="154"/>
      <c r="AA32" s="178"/>
      <c r="AB32" s="154"/>
      <c r="AC32" s="154"/>
      <c r="AD32" s="143"/>
      <c r="AE32" s="154"/>
      <c r="AF32" s="154"/>
      <c r="AG32" s="178"/>
      <c r="AH32" s="154"/>
      <c r="AI32" s="154"/>
      <c r="AJ32" s="178"/>
      <c r="AK32" s="154"/>
      <c r="AL32" s="154"/>
      <c r="AM32" s="178"/>
      <c r="AN32" s="154"/>
      <c r="AO32" s="154"/>
      <c r="AP32" s="178"/>
      <c r="AQ32" s="154"/>
      <c r="AR32" s="154"/>
      <c r="AS32" s="178"/>
      <c r="AT32" s="154"/>
      <c r="AU32" s="154"/>
      <c r="AV32" s="178"/>
      <c r="AW32" s="154"/>
      <c r="AX32" s="154"/>
      <c r="AY32" s="178"/>
      <c r="AZ32" s="154"/>
      <c r="BA32" s="154"/>
      <c r="BB32" s="178"/>
      <c r="BC32" s="154"/>
      <c r="BD32" s="154"/>
      <c r="BE32" s="178"/>
      <c r="BF32" s="154"/>
      <c r="BG32" s="154"/>
      <c r="BH32" s="178"/>
      <c r="BI32" s="154"/>
      <c r="BJ32" s="154"/>
      <c r="BK32" s="178"/>
      <c r="BL32" s="154"/>
      <c r="BM32" s="154"/>
      <c r="BN32" s="143"/>
      <c r="BO32" s="154"/>
      <c r="BP32" s="154"/>
      <c r="BQ32" s="178"/>
      <c r="BR32" s="154"/>
      <c r="BS32" s="154"/>
      <c r="BT32" s="178"/>
      <c r="BU32" s="154"/>
      <c r="BV32" s="154"/>
      <c r="BW32" s="178"/>
      <c r="BX32" s="154"/>
      <c r="BY32" s="154"/>
      <c r="BZ32" s="178"/>
      <c r="CA32" s="154"/>
      <c r="CB32" s="154"/>
      <c r="CC32" s="178"/>
      <c r="CD32" s="154"/>
      <c r="CE32" s="154"/>
      <c r="CF32" s="178"/>
      <c r="CG32" s="154"/>
      <c r="CH32" s="154"/>
      <c r="CI32" s="178"/>
      <c r="CJ32" s="154"/>
      <c r="CK32" s="154"/>
      <c r="CL32" s="178"/>
      <c r="CM32" s="154"/>
      <c r="CN32" s="154"/>
      <c r="CO32" s="178"/>
      <c r="CP32" s="154"/>
      <c r="CQ32" s="154"/>
      <c r="CR32" s="178"/>
      <c r="CS32" s="154"/>
      <c r="CT32" s="154"/>
      <c r="CU32" s="178"/>
      <c r="CV32" s="154"/>
      <c r="CW32" s="154"/>
      <c r="CX32" s="143"/>
      <c r="CY32" s="154"/>
      <c r="CZ32" s="154"/>
      <c r="DA32" s="143"/>
      <c r="DB32" s="154"/>
      <c r="DC32" s="154"/>
      <c r="DD32" s="154"/>
      <c r="DE32" s="154"/>
      <c r="DF32" s="154"/>
      <c r="DG32" s="154"/>
      <c r="DH32" s="154"/>
      <c r="DI32" s="154"/>
      <c r="DJ32" s="154"/>
      <c r="DK32" s="154"/>
      <c r="DL32" s="154"/>
      <c r="DM32" s="154"/>
      <c r="DN32" s="154"/>
      <c r="DO32" s="154"/>
      <c r="DP32" s="154"/>
      <c r="DQ32" s="154"/>
      <c r="DR32" s="154"/>
      <c r="DS32" s="154"/>
      <c r="DT32" s="154"/>
      <c r="DU32" s="154"/>
      <c r="DV32" s="154"/>
      <c r="DW32" s="154"/>
      <c r="DX32" s="154"/>
      <c r="DY32" s="154"/>
      <c r="DZ32" s="154"/>
      <c r="EA32" s="154"/>
      <c r="EB32" s="154"/>
      <c r="EC32" s="154"/>
      <c r="ED32" s="154"/>
      <c r="EE32" s="143"/>
      <c r="EF32" s="297"/>
    </row>
    <row r="33" spans="1:136" ht="23.1" hidden="1" customHeight="1" thickBot="1">
      <c r="A33" s="298"/>
      <c r="B33" s="156"/>
      <c r="C33" s="180"/>
      <c r="D33" s="156"/>
      <c r="E33" s="156"/>
      <c r="F33" s="180"/>
      <c r="G33" s="156"/>
      <c r="H33" s="156"/>
      <c r="I33" s="180"/>
      <c r="J33" s="156"/>
      <c r="K33" s="156"/>
      <c r="L33" s="180"/>
      <c r="M33" s="156"/>
      <c r="N33" s="156"/>
      <c r="O33" s="180"/>
      <c r="P33" s="156"/>
      <c r="Q33" s="156"/>
      <c r="R33" s="180"/>
      <c r="S33" s="156"/>
      <c r="T33" s="156"/>
      <c r="U33" s="180"/>
      <c r="V33" s="156"/>
      <c r="W33" s="156"/>
      <c r="X33" s="180"/>
      <c r="Y33" s="156"/>
      <c r="Z33" s="156"/>
      <c r="AA33" s="180"/>
      <c r="AB33" s="156"/>
      <c r="AC33" s="156"/>
      <c r="AD33" s="145"/>
      <c r="AE33" s="156"/>
      <c r="AF33" s="156"/>
      <c r="AG33" s="180"/>
      <c r="AH33" s="156"/>
      <c r="AI33" s="156"/>
      <c r="AJ33" s="180"/>
      <c r="AK33" s="156"/>
      <c r="AL33" s="156"/>
      <c r="AM33" s="180"/>
      <c r="AN33" s="156"/>
      <c r="AO33" s="156"/>
      <c r="AP33" s="180"/>
      <c r="AQ33" s="156"/>
      <c r="AR33" s="156"/>
      <c r="AS33" s="180"/>
      <c r="AT33" s="156"/>
      <c r="AU33" s="156"/>
      <c r="AV33" s="180"/>
      <c r="AW33" s="156"/>
      <c r="AX33" s="156"/>
      <c r="AY33" s="180"/>
      <c r="AZ33" s="156"/>
      <c r="BA33" s="156"/>
      <c r="BB33" s="180"/>
      <c r="BC33" s="156"/>
      <c r="BD33" s="156"/>
      <c r="BE33" s="180"/>
      <c r="BF33" s="156"/>
      <c r="BG33" s="156"/>
      <c r="BH33" s="180"/>
      <c r="BI33" s="156"/>
      <c r="BJ33" s="156"/>
      <c r="BK33" s="180"/>
      <c r="BL33" s="156"/>
      <c r="BM33" s="156"/>
      <c r="BN33" s="145"/>
      <c r="BO33" s="156"/>
      <c r="BP33" s="156"/>
      <c r="BQ33" s="180"/>
      <c r="BR33" s="156"/>
      <c r="BS33" s="156"/>
      <c r="BT33" s="180"/>
      <c r="BU33" s="156"/>
      <c r="BV33" s="156"/>
      <c r="BW33" s="180"/>
      <c r="BX33" s="156"/>
      <c r="BY33" s="156"/>
      <c r="BZ33" s="180"/>
      <c r="CA33" s="156"/>
      <c r="CB33" s="156"/>
      <c r="CC33" s="180"/>
      <c r="CD33" s="156"/>
      <c r="CE33" s="156"/>
      <c r="CF33" s="180"/>
      <c r="CG33" s="156"/>
      <c r="CH33" s="156"/>
      <c r="CI33" s="180"/>
      <c r="CJ33" s="156"/>
      <c r="CK33" s="156"/>
      <c r="CL33" s="180"/>
      <c r="CM33" s="156"/>
      <c r="CN33" s="156"/>
      <c r="CO33" s="180"/>
      <c r="CP33" s="156"/>
      <c r="CQ33" s="156"/>
      <c r="CR33" s="180"/>
      <c r="CS33" s="156"/>
      <c r="CT33" s="156"/>
      <c r="CU33" s="180"/>
      <c r="CV33" s="156"/>
      <c r="CW33" s="156"/>
      <c r="CX33" s="145"/>
      <c r="CY33" s="156"/>
      <c r="CZ33" s="156"/>
      <c r="DA33" s="145"/>
      <c r="DB33" s="156"/>
      <c r="DC33" s="156"/>
      <c r="DD33" s="156"/>
      <c r="DE33" s="156"/>
      <c r="DF33" s="156"/>
      <c r="DG33" s="156"/>
      <c r="DH33" s="156"/>
      <c r="DI33" s="156"/>
      <c r="DJ33" s="156"/>
      <c r="DK33" s="156"/>
      <c r="DL33" s="156"/>
      <c r="DM33" s="156"/>
      <c r="DN33" s="156"/>
      <c r="DO33" s="156"/>
      <c r="DP33" s="156"/>
      <c r="DQ33" s="156"/>
      <c r="DR33" s="156"/>
      <c r="DS33" s="156"/>
      <c r="DT33" s="156"/>
      <c r="DU33" s="156"/>
      <c r="DV33" s="156"/>
      <c r="DW33" s="156"/>
      <c r="DX33" s="156"/>
      <c r="DY33" s="156"/>
      <c r="DZ33" s="156"/>
      <c r="EA33" s="156"/>
      <c r="EB33" s="156"/>
      <c r="EC33" s="156"/>
      <c r="ED33" s="156"/>
      <c r="EE33" s="145"/>
      <c r="EF33" s="297"/>
    </row>
  </sheetData>
  <mergeCells count="111">
    <mergeCell ref="A2:EF2"/>
    <mergeCell ref="B8:U8"/>
    <mergeCell ref="V8:BE8"/>
    <mergeCell ref="BF8:CO8"/>
    <mergeCell ref="CP8:DY8"/>
    <mergeCell ref="DZ8:EE8"/>
    <mergeCell ref="EF8:EF10"/>
    <mergeCell ref="B9:C9"/>
    <mergeCell ref="D9:F9"/>
    <mergeCell ref="G9:I9"/>
    <mergeCell ref="J9:L9"/>
    <mergeCell ref="M9:O9"/>
    <mergeCell ref="P9:R9"/>
    <mergeCell ref="S9:U9"/>
    <mergeCell ref="V9:X9"/>
    <mergeCell ref="Y9:AA9"/>
    <mergeCell ref="AB9:AD9"/>
    <mergeCell ref="AE9:AG9"/>
    <mergeCell ref="AH9:AJ9"/>
    <mergeCell ref="AK9:AM9"/>
    <mergeCell ref="AN9:AP9"/>
    <mergeCell ref="AQ9:AS9"/>
    <mergeCell ref="AT9:AV9"/>
    <mergeCell ref="AW9:AY9"/>
    <mergeCell ref="AZ9:BB9"/>
    <mergeCell ref="BC9:BE9"/>
    <mergeCell ref="BF9:BH9"/>
    <mergeCell ref="BI9:BK9"/>
    <mergeCell ref="BL9:BN9"/>
    <mergeCell ref="BO9:BQ9"/>
    <mergeCell ref="BR9:BT9"/>
    <mergeCell ref="BU9:BW9"/>
    <mergeCell ref="BX9:BZ9"/>
    <mergeCell ref="CA9:CC9"/>
    <mergeCell ref="CD9:CF9"/>
    <mergeCell ref="CG9:CI9"/>
    <mergeCell ref="CJ9:CL9"/>
    <mergeCell ref="CM9:CO9"/>
    <mergeCell ref="CP9:CR9"/>
    <mergeCell ref="CS9:CU9"/>
    <mergeCell ref="CV9:CX9"/>
    <mergeCell ref="CY9:DA9"/>
    <mergeCell ref="DB9:DD9"/>
    <mergeCell ref="DE9:DG9"/>
    <mergeCell ref="DH9:DJ9"/>
    <mergeCell ref="DK9:DM9"/>
    <mergeCell ref="DN9:DP9"/>
    <mergeCell ref="DQ9:DS9"/>
    <mergeCell ref="DT9:DV9"/>
    <mergeCell ref="DW9:DY9"/>
    <mergeCell ref="DZ9:EB9"/>
    <mergeCell ref="EC9:EE9"/>
    <mergeCell ref="B10:C10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  <mergeCell ref="AE10:AG10"/>
    <mergeCell ref="AH10:AJ10"/>
    <mergeCell ref="AK10:AM10"/>
    <mergeCell ref="AN10:AP10"/>
    <mergeCell ref="AQ10:AS10"/>
    <mergeCell ref="AT10:AV10"/>
    <mergeCell ref="AW10:AY10"/>
    <mergeCell ref="AZ10:BB10"/>
    <mergeCell ref="BC10:BE10"/>
    <mergeCell ref="BF10:BH10"/>
    <mergeCell ref="BI10:BK10"/>
    <mergeCell ref="BL10:BN10"/>
    <mergeCell ref="BO10:BQ10"/>
    <mergeCell ref="BR10:BT10"/>
    <mergeCell ref="BU10:BW10"/>
    <mergeCell ref="BX10:BZ10"/>
    <mergeCell ref="CA10:CC10"/>
    <mergeCell ref="CD10:CF10"/>
    <mergeCell ref="CG10:CI10"/>
    <mergeCell ref="CJ10:CL10"/>
    <mergeCell ref="DN10:DP10"/>
    <mergeCell ref="DQ10:DS10"/>
    <mergeCell ref="DT10:DV10"/>
    <mergeCell ref="CM10:CO10"/>
    <mergeCell ref="CP10:CR10"/>
    <mergeCell ref="CS10:CU10"/>
    <mergeCell ref="CV10:CX10"/>
    <mergeCell ref="CY10:DA10"/>
    <mergeCell ref="DB10:DD10"/>
    <mergeCell ref="DW10:DY10"/>
    <mergeCell ref="DZ10:EB10"/>
    <mergeCell ref="EC10:EE10"/>
    <mergeCell ref="A11:A13"/>
    <mergeCell ref="EF11:EF13"/>
    <mergeCell ref="A14:A16"/>
    <mergeCell ref="EF14:EF16"/>
    <mergeCell ref="DE10:DG10"/>
    <mergeCell ref="DH10:DJ10"/>
    <mergeCell ref="DK10:DM10"/>
    <mergeCell ref="A28:A30"/>
    <mergeCell ref="EF28:EF30"/>
    <mergeCell ref="A31:A33"/>
    <mergeCell ref="EF31:EF33"/>
    <mergeCell ref="A17:A19"/>
    <mergeCell ref="EF17:EF19"/>
    <mergeCell ref="A20:A22"/>
    <mergeCell ref="EF20:EF22"/>
    <mergeCell ref="A23:A27"/>
    <mergeCell ref="EF23:EF27"/>
  </mergeCells>
  <phoneticPr fontId="2" type="noConversion"/>
  <pageMargins left="0.7" right="0.7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산정표</vt:lpstr>
      <vt:lpstr>1.개요</vt:lpstr>
      <vt:lpstr>총산출표</vt:lpstr>
      <vt:lpstr>공종별 총사업비 구성현황표</vt:lpstr>
      <vt:lpstr>예정공정표(감리배치계획)</vt:lpstr>
      <vt:lpstr>'1.개요'!Print_Area</vt:lpstr>
      <vt:lpstr>'공종별 총사업비 구성현황표'!Print_Area</vt:lpstr>
      <vt:lpstr>산정표!Print_Area</vt:lpstr>
      <vt:lpstr>'예정공정표(감리배치계획)'!Print_Area</vt:lpstr>
      <vt:lpstr>총산출표!Print_Area</vt:lpstr>
    </vt:vector>
  </TitlesOfParts>
  <Company>lgenc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IFEZ</cp:lastModifiedBy>
  <cp:lastPrinted>2026-07-10T00:33:34Z</cp:lastPrinted>
  <dcterms:created xsi:type="dcterms:W3CDTF">2002-10-27T07:57:03Z</dcterms:created>
  <dcterms:modified xsi:type="dcterms:W3CDTF">2026-07-16T06:25:36Z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43B14E9">
    <vt:lpwstr/>
  </property>
  <property fmtid="{D5CDD505-2E9C-101B-9397-08002B2CF9AE}" pid="24" name="IVID173E1206">
    <vt:lpwstr/>
  </property>
  <property fmtid="{D5CDD505-2E9C-101B-9397-08002B2CF9AE}" pid="25" name="IVID232310EC">
    <vt:lpwstr/>
  </property>
  <property fmtid="{D5CDD505-2E9C-101B-9397-08002B2CF9AE}" pid="26" name="IVID133D1AE5">
    <vt:lpwstr/>
  </property>
  <property fmtid="{D5CDD505-2E9C-101B-9397-08002B2CF9AE}" pid="27" name="IVIDE0715F1">
    <vt:lpwstr/>
  </property>
  <property fmtid="{D5CDD505-2E9C-101B-9397-08002B2CF9AE}" pid="28" name="IVID35371B06">
    <vt:lpwstr/>
  </property>
  <property fmtid="{D5CDD505-2E9C-101B-9397-08002B2CF9AE}" pid="29" name="IVID474A12E4">
    <vt:lpwstr/>
  </property>
  <property fmtid="{D5CDD505-2E9C-101B-9397-08002B2CF9AE}" pid="30" name="IVID306310DF">
    <vt:lpwstr/>
  </property>
  <property fmtid="{D5CDD505-2E9C-101B-9397-08002B2CF9AE}" pid="31" name="IVID3D1916E9">
    <vt:lpwstr/>
  </property>
  <property fmtid="{D5CDD505-2E9C-101B-9397-08002B2CF9AE}" pid="32" name="IVID3A5E19D0">
    <vt:lpwstr/>
  </property>
  <property fmtid="{D5CDD505-2E9C-101B-9397-08002B2CF9AE}" pid="33" name="IVID13D4253C">
    <vt:lpwstr/>
  </property>
  <property fmtid="{D5CDD505-2E9C-101B-9397-08002B2CF9AE}" pid="34" name="IVID19DD2A5A">
    <vt:lpwstr/>
  </property>
  <property fmtid="{D5CDD505-2E9C-101B-9397-08002B2CF9AE}" pid="35" name="IVID2F3F19EE">
    <vt:lpwstr/>
  </property>
  <property fmtid="{D5CDD505-2E9C-101B-9397-08002B2CF9AE}" pid="36" name="IVID284614D0">
    <vt:lpwstr/>
  </property>
  <property fmtid="{D5CDD505-2E9C-101B-9397-08002B2CF9AE}" pid="37" name="IVID28401C00">
    <vt:lpwstr/>
  </property>
  <property fmtid="{D5CDD505-2E9C-101B-9397-08002B2CF9AE}" pid="38" name="IVID321A11F0">
    <vt:lpwstr/>
  </property>
  <property fmtid="{D5CDD505-2E9C-101B-9397-08002B2CF9AE}" pid="39" name="IVID1A1E1D05">
    <vt:lpwstr/>
  </property>
  <property fmtid="{D5CDD505-2E9C-101B-9397-08002B2CF9AE}" pid="40" name="IVID224012E9">
    <vt:lpwstr/>
  </property>
  <property fmtid="{D5CDD505-2E9C-101B-9397-08002B2CF9AE}" pid="41" name="IVID35031AD1">
    <vt:lpwstr/>
  </property>
  <property fmtid="{D5CDD505-2E9C-101B-9397-08002B2CF9AE}" pid="42" name="IVIDD5915D9">
    <vt:lpwstr/>
  </property>
  <property fmtid="{D5CDD505-2E9C-101B-9397-08002B2CF9AE}" pid="43" name="IVID331F07E8">
    <vt:lpwstr/>
  </property>
  <property fmtid="{D5CDD505-2E9C-101B-9397-08002B2CF9AE}" pid="44" name="IVID23460FF0">
    <vt:lpwstr/>
  </property>
  <property fmtid="{D5CDD505-2E9C-101B-9397-08002B2CF9AE}" pid="45" name="IVID352511F9">
    <vt:lpwstr/>
  </property>
  <property fmtid="{D5CDD505-2E9C-101B-9397-08002B2CF9AE}" pid="46" name="IVID63815D3">
    <vt:lpwstr/>
  </property>
  <property fmtid="{D5CDD505-2E9C-101B-9397-08002B2CF9AE}" pid="47" name="IVID155310F1">
    <vt:lpwstr/>
  </property>
  <property fmtid="{D5CDD505-2E9C-101B-9397-08002B2CF9AE}" pid="48" name="IVID1F541802">
    <vt:lpwstr/>
  </property>
  <property fmtid="{D5CDD505-2E9C-101B-9397-08002B2CF9AE}" pid="49" name="IVID1E421CF7">
    <vt:lpwstr/>
  </property>
  <property fmtid="{D5CDD505-2E9C-101B-9397-08002B2CF9AE}" pid="50" name="IVID171716E8">
    <vt:lpwstr/>
  </property>
  <property fmtid="{D5CDD505-2E9C-101B-9397-08002B2CF9AE}" pid="51" name="IVID186110F4">
    <vt:lpwstr/>
  </property>
  <property fmtid="{D5CDD505-2E9C-101B-9397-08002B2CF9AE}" pid="52" name="IVID1A3517F4">
    <vt:lpwstr/>
  </property>
  <property fmtid="{D5CDD505-2E9C-101B-9397-08002B2CF9AE}" pid="53" name="IVID2B0E1302">
    <vt:lpwstr/>
  </property>
  <property fmtid="{D5CDD505-2E9C-101B-9397-08002B2CF9AE}" pid="54" name="IVID332E19D7">
    <vt:lpwstr/>
  </property>
  <property fmtid="{D5CDD505-2E9C-101B-9397-08002B2CF9AE}" pid="55" name="IVID22261800">
    <vt:lpwstr/>
  </property>
  <property fmtid="{D5CDD505-2E9C-101B-9397-08002B2CF9AE}" pid="56" name="IVID325116DE">
    <vt:lpwstr/>
  </property>
  <property fmtid="{D5CDD505-2E9C-101B-9397-08002B2CF9AE}" pid="57" name="IVID272C0FEF">
    <vt:lpwstr/>
  </property>
  <property fmtid="{D5CDD505-2E9C-101B-9397-08002B2CF9AE}" pid="58" name="IVID10042A38">
    <vt:lpwstr/>
  </property>
  <property fmtid="{D5CDD505-2E9C-101B-9397-08002B2CF9AE}" pid="59" name="IVID107410FA">
    <vt:lpwstr/>
  </property>
  <property fmtid="{D5CDD505-2E9C-101B-9397-08002B2CF9AE}" pid="60" name="IVID332613CE">
    <vt:lpwstr/>
  </property>
  <property fmtid="{D5CDD505-2E9C-101B-9397-08002B2CF9AE}" pid="61" name="IVID95112FF">
    <vt:lpwstr/>
  </property>
  <property fmtid="{D5CDD505-2E9C-101B-9397-08002B2CF9AE}" pid="62" name="IVID1F4C07D1">
    <vt:lpwstr/>
  </property>
  <property fmtid="{D5CDD505-2E9C-101B-9397-08002B2CF9AE}" pid="63" name="IVIDA2712E7">
    <vt:lpwstr/>
  </property>
  <property fmtid="{D5CDD505-2E9C-101B-9397-08002B2CF9AE}" pid="64" name="IVIDF6113D9">
    <vt:lpwstr/>
  </property>
  <property fmtid="{D5CDD505-2E9C-101B-9397-08002B2CF9AE}" pid="65" name="IVID307414D1">
    <vt:lpwstr/>
  </property>
  <property fmtid="{D5CDD505-2E9C-101B-9397-08002B2CF9AE}" pid="66" name="IVID344B1400">
    <vt:lpwstr/>
  </property>
  <property fmtid="{D5CDD505-2E9C-101B-9397-08002B2CF9AE}" pid="67" name="IVID135B1DF5">
    <vt:lpwstr/>
  </property>
  <property fmtid="{D5CDD505-2E9C-101B-9397-08002B2CF9AE}" pid="68" name="IVID1A3716D3">
    <vt:lpwstr/>
  </property>
  <property fmtid="{D5CDD505-2E9C-101B-9397-08002B2CF9AE}" pid="69" name="IVIDD1916DB">
    <vt:lpwstr/>
  </property>
  <property fmtid="{D5CDD505-2E9C-101B-9397-08002B2CF9AE}" pid="70" name="IVID11431AF1">
    <vt:lpwstr/>
  </property>
  <property fmtid="{D5CDD505-2E9C-101B-9397-08002B2CF9AE}" pid="71" name="IVID1B2C19F3">
    <vt:lpwstr/>
  </property>
  <property fmtid="{D5CDD505-2E9C-101B-9397-08002B2CF9AE}" pid="72" name="IVIDD5E0FE6">
    <vt:lpwstr/>
  </property>
  <property fmtid="{D5CDD505-2E9C-101B-9397-08002B2CF9AE}" pid="73" name="IVID62415D6">
    <vt:lpwstr/>
  </property>
  <property fmtid="{D5CDD505-2E9C-101B-9397-08002B2CF9AE}" pid="74" name="IVID27641707">
    <vt:lpwstr/>
  </property>
  <property fmtid="{D5CDD505-2E9C-101B-9397-08002B2CF9AE}" pid="75" name="IVID193412D2">
    <vt:lpwstr/>
  </property>
  <property fmtid="{D5CDD505-2E9C-101B-9397-08002B2CF9AE}" pid="76" name="IVID304312E4">
    <vt:lpwstr/>
  </property>
  <property fmtid="{D5CDD505-2E9C-101B-9397-08002B2CF9AE}" pid="77" name="IVID133115E8">
    <vt:lpwstr/>
  </property>
  <property fmtid="{D5CDD505-2E9C-101B-9397-08002B2CF9AE}" pid="78" name="IVID263016DE">
    <vt:lpwstr/>
  </property>
  <property fmtid="{D5CDD505-2E9C-101B-9397-08002B2CF9AE}" pid="79" name="IVID83E14EA">
    <vt:lpwstr/>
  </property>
  <property fmtid="{D5CDD505-2E9C-101B-9397-08002B2CF9AE}" pid="80" name="IVID55619D7">
    <vt:lpwstr/>
  </property>
  <property fmtid="{D5CDD505-2E9C-101B-9397-08002B2CF9AE}" pid="81" name="IVID2D3215EF">
    <vt:lpwstr/>
  </property>
  <property fmtid="{D5CDD505-2E9C-101B-9397-08002B2CF9AE}" pid="82" name="IVIDD2B11EA">
    <vt:lpwstr/>
  </property>
  <property fmtid="{D5CDD505-2E9C-101B-9397-08002B2CF9AE}" pid="83" name="IVID1241120A">
    <vt:lpwstr/>
  </property>
  <property fmtid="{D5CDD505-2E9C-101B-9397-08002B2CF9AE}" pid="84" name="IVID116216F5">
    <vt:lpwstr/>
  </property>
  <property fmtid="{D5CDD505-2E9C-101B-9397-08002B2CF9AE}" pid="85" name="IVID157115F8">
    <vt:lpwstr/>
  </property>
  <property fmtid="{D5CDD505-2E9C-101B-9397-08002B2CF9AE}" pid="86" name="IVID3D5F18FC">
    <vt:lpwstr/>
  </property>
  <property fmtid="{D5CDD505-2E9C-101B-9397-08002B2CF9AE}" pid="87" name="IVID1C3C19EE">
    <vt:lpwstr/>
  </property>
  <property fmtid="{D5CDD505-2E9C-101B-9397-08002B2CF9AE}" pid="88" name="IVID1C6B11DB">
    <vt:lpwstr/>
  </property>
  <property fmtid="{D5CDD505-2E9C-101B-9397-08002B2CF9AE}" pid="89" name="IVID12711DEE">
    <vt:lpwstr/>
  </property>
  <property fmtid="{D5CDD505-2E9C-101B-9397-08002B2CF9AE}" pid="90" name="IVID12F12F73">
    <vt:lpwstr/>
  </property>
  <property fmtid="{D5CDD505-2E9C-101B-9397-08002B2CF9AE}" pid="91" name="IVIDA3C14EB">
    <vt:lpwstr/>
  </property>
  <property fmtid="{D5CDD505-2E9C-101B-9397-08002B2CF9AE}" pid="92" name="IVID15321C03">
    <vt:lpwstr/>
  </property>
  <property fmtid="{D5CDD505-2E9C-101B-9397-08002B2CF9AE}" pid="93" name="IVIDA040D0DC">
    <vt:lpwstr/>
  </property>
  <property fmtid="{D5CDD505-2E9C-101B-9397-08002B2CF9AE}" pid="94" name="IVIDA271709">
    <vt:lpwstr/>
  </property>
  <property fmtid="{D5CDD505-2E9C-101B-9397-08002B2CF9AE}" pid="95" name="Fasoo_Trace_ID">
    <vt:lpwstr>eyJub2RlMSI6eyJkc2QiOiIwMTAwMDAwMDAwMDAyNDcxIiwibG9nVGltZSI6IjIwMjMtMDktMTFUMDg6MjE6MjJaIiwicElEIjoyNTcsInRyYWNlSWQiOiI0NTk2NkI2MTgwOEM0ODYyQjg1NDFGRDBBQzFCQUMwRiIsInVzZXJDb2RlIjoiMjAzNTA4OCJ9LCJub2RlMiI6eyJkc2QiOiIwMTAwMDAwMDAwMDAyNDcxIiwibG9nVGltZSI6IjIwMjMtMDktMTFUMDg6MjE6MjJaIiwicElEIjoyNTcsInRyYWNlSWQiOiI0NTk2NkI2MTgwOEM0ODYyQjg1NDFGRDBBQzFCQUMwRiIsInVzZXJDb2RlIjoiMjAzNTA4OCJ9LCJub2RlMyI6eyJkc2QiOiIwMTAwMDAwMDAwMDAyNDcxIiwibG9nVGltZSI6IjIwMjMtMDktMTFUMDg6MjE6MjJaIiwicElEIjoyNTcsInRyYWNlSWQiOiI0NTk2NkI2MTgwOEM0ODYyQjg1NDFGRDBBQzFCQUMwRiIsInVzZXJDb2RlIjoiMjAzNTA4OCJ9LCJub2RlNCI6eyJkc2QiOiIwMTAwMDAwMDAwMDAyNDcxIiwibG9nVGltZSI6IjIwMjMtMDktMTFUMDg6MjE6MjJaIiwicElEIjoyNTcsInRyYWNlSWQiOiI0NTk2NkI2MTgwOEM0ODYyQjg1NDFGRDBBQzFCQUMwRiIsInVzZXJDb2RlIjoiMjAzNTA4OCJ9LCJub2RlNSI6eyJkc2QiOiIwMDAwMDAwMDAwMDAwMDAwIiwibG9nVGltZSI6IjIwMjMtMDktMTFUMDg6Mjk6MTJaIiwicElEIjoyMDQ4LCJ0cmFjZUlkIjoiMzhEMzNFOTQyRTA1NEZFNDhFMDAyM0M0MDZENzM4QzYiLCJ1c2VyQ29kZSI6IjIwMzUwODgifSwibm9kZUNvdW50IjoyfQ==</vt:lpwstr>
  </property>
</Properties>
</file>