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115" windowHeight="10680"/>
  </bookViews>
  <sheets>
    <sheet name="총사업비(건축)" sheetId="2" r:id="rId1"/>
    <sheet name="공종별공사비(건축)" sheetId="3" r:id="rId2"/>
  </sheets>
  <definedNames>
    <definedName name="_xlnm.Print_Area" localSheetId="1">'공종별공사비(건축)'!$A$1:$G$57</definedName>
    <definedName name="_xlnm.Print_Area" localSheetId="0">'총사업비(건축)'!$A$1:$G$41</definedName>
    <definedName name="_xlnm.Print_Titles" localSheetId="1">'공종별공사비(건축)'!$1:$3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2" i="2" l="1"/>
  <c r="E10" i="2" l="1"/>
  <c r="F10" i="2"/>
  <c r="G10" i="2"/>
  <c r="D10" i="2"/>
  <c r="D13" i="2" l="1"/>
  <c r="D20" i="2"/>
  <c r="E13" i="2"/>
  <c r="G23" i="2" l="1"/>
  <c r="E57" i="3" l="1"/>
  <c r="D57" i="3"/>
  <c r="G57" i="3" l="1"/>
  <c r="F23" i="2"/>
  <c r="D23" i="2" l="1"/>
  <c r="E23" i="2" l="1"/>
</calcChain>
</file>

<file path=xl/sharedStrings.xml><?xml version="1.0" encoding="utf-8"?>
<sst xmlns="http://schemas.openxmlformats.org/spreadsheetml/2006/main" count="119" uniqueCount="114">
  <si>
    <t>건축</t>
    <phoneticPr fontId="2" type="noConversion"/>
  </si>
  <si>
    <t>구    분</t>
    <phoneticPr fontId="2" type="noConversion"/>
  </si>
  <si>
    <t>전체</t>
    <phoneticPr fontId="2" type="noConversion"/>
  </si>
  <si>
    <t>감리제외</t>
    <phoneticPr fontId="2" type="noConversion"/>
  </si>
  <si>
    <t>타법감리</t>
    <phoneticPr fontId="2" type="noConversion"/>
  </si>
  <si>
    <t>총공사비</t>
    <phoneticPr fontId="2" type="noConversion"/>
  </si>
  <si>
    <t>순공사비</t>
    <phoneticPr fontId="2" type="noConversion"/>
  </si>
  <si>
    <t>토목공사</t>
    <phoneticPr fontId="2" type="noConversion"/>
  </si>
  <si>
    <t>건축공사</t>
    <phoneticPr fontId="2" type="noConversion"/>
  </si>
  <si>
    <t>기계설비공사</t>
    <phoneticPr fontId="2" type="noConversion"/>
  </si>
  <si>
    <t>전기공사</t>
    <phoneticPr fontId="2" type="noConversion"/>
  </si>
  <si>
    <t>정보통신공사</t>
    <phoneticPr fontId="2" type="noConversion"/>
  </si>
  <si>
    <t>소방설비공사</t>
    <phoneticPr fontId="2" type="noConversion"/>
  </si>
  <si>
    <t>소   계</t>
    <phoneticPr fontId="2" type="noConversion"/>
  </si>
  <si>
    <t>일반관리비</t>
    <phoneticPr fontId="2" type="noConversion"/>
  </si>
  <si>
    <t>이   윤</t>
    <phoneticPr fontId="2" type="noConversion"/>
  </si>
  <si>
    <t>소   계</t>
    <phoneticPr fontId="2" type="noConversion"/>
  </si>
  <si>
    <t>간접비</t>
    <phoneticPr fontId="2" type="noConversion"/>
  </si>
  <si>
    <t>설계비</t>
    <phoneticPr fontId="2" type="noConversion"/>
  </si>
  <si>
    <t>감리비</t>
    <phoneticPr fontId="2" type="noConversion"/>
  </si>
  <si>
    <t>일반분양시설 경비</t>
    <phoneticPr fontId="2" type="noConversion"/>
  </si>
  <si>
    <t>분담금 및 부담금</t>
    <phoneticPr fontId="2" type="noConversion"/>
  </si>
  <si>
    <t>보상비</t>
    <phoneticPr fontId="2" type="noConversion"/>
  </si>
  <si>
    <t>기타 사업비성 경비</t>
    <phoneticPr fontId="2" type="noConversion"/>
  </si>
  <si>
    <t>대   지   비</t>
    <phoneticPr fontId="2" type="noConversion"/>
  </si>
  <si>
    <t>대  지  비</t>
    <phoneticPr fontId="2" type="noConversion"/>
  </si>
  <si>
    <t>부가가치세액</t>
    <phoneticPr fontId="2" type="noConversion"/>
  </si>
  <si>
    <t>총사업비 계</t>
    <phoneticPr fontId="2" type="noConversion"/>
  </si>
  <si>
    <t>오배수 및 통기설비공사</t>
    <phoneticPr fontId="2" type="noConversion"/>
  </si>
  <si>
    <t>위생기구공사</t>
    <phoneticPr fontId="2" type="noConversion"/>
  </si>
  <si>
    <t>승강기기계공사</t>
    <phoneticPr fontId="2" type="noConversion"/>
  </si>
  <si>
    <t>난방설비공사</t>
    <phoneticPr fontId="2" type="noConversion"/>
  </si>
  <si>
    <t>가스설비공사</t>
    <phoneticPr fontId="2" type="noConversion"/>
  </si>
  <si>
    <t>자동제어설비공사</t>
    <phoneticPr fontId="2" type="noConversion"/>
  </si>
  <si>
    <t>특수설비공사</t>
    <phoneticPr fontId="2" type="noConversion"/>
  </si>
  <si>
    <t>소방설비 (2개 공사)</t>
    <phoneticPr fontId="2" type="noConversion"/>
  </si>
  <si>
    <t>구 분</t>
    <phoneticPr fontId="2" type="noConversion"/>
  </si>
  <si>
    <t>분 야</t>
    <phoneticPr fontId="2" type="noConversion"/>
  </si>
  <si>
    <t>공  종</t>
    <phoneticPr fontId="2" type="noConversion"/>
  </si>
  <si>
    <t>전체</t>
    <phoneticPr fontId="2" type="noConversion"/>
  </si>
  <si>
    <t>감리제외</t>
    <phoneticPr fontId="2" type="noConversion"/>
  </si>
  <si>
    <t>타법감리</t>
    <phoneticPr fontId="2" type="noConversion"/>
  </si>
  <si>
    <t>순공사비</t>
    <phoneticPr fontId="2" type="noConversion"/>
  </si>
  <si>
    <t>토목</t>
    <phoneticPr fontId="2" type="noConversion"/>
  </si>
  <si>
    <t>토공사</t>
    <phoneticPr fontId="2" type="noConversion"/>
  </si>
  <si>
    <t>(13개공종)</t>
    <phoneticPr fontId="2" type="noConversion"/>
  </si>
  <si>
    <t>흙막이공사</t>
    <phoneticPr fontId="2" type="noConversion"/>
  </si>
  <si>
    <t>비탈면보호공사</t>
    <phoneticPr fontId="2" type="noConversion"/>
  </si>
  <si>
    <t>옹벽공사</t>
    <phoneticPr fontId="2" type="noConversion"/>
  </si>
  <si>
    <t>석축공사</t>
    <phoneticPr fontId="2" type="noConversion"/>
  </si>
  <si>
    <t>우·오수공사</t>
    <phoneticPr fontId="2" type="noConversion"/>
  </si>
  <si>
    <t>공동구공사</t>
    <phoneticPr fontId="2" type="noConversion"/>
  </si>
  <si>
    <t>지하저수조 및 급수공사</t>
    <phoneticPr fontId="2" type="noConversion"/>
  </si>
  <si>
    <t>도로포장공사</t>
    <phoneticPr fontId="2" type="noConversion"/>
  </si>
  <si>
    <t>교통안전시설물공사</t>
    <phoneticPr fontId="2" type="noConversion"/>
  </si>
  <si>
    <t>정화조시설공사</t>
    <phoneticPr fontId="2" type="noConversion"/>
  </si>
  <si>
    <t>조경공사</t>
    <phoneticPr fontId="2" type="noConversion"/>
  </si>
  <si>
    <t>부대시설공사</t>
    <phoneticPr fontId="2" type="noConversion"/>
  </si>
  <si>
    <t>소    계</t>
    <phoneticPr fontId="2" type="noConversion"/>
  </si>
  <si>
    <t>공통가설공사</t>
    <phoneticPr fontId="2" type="noConversion"/>
  </si>
  <si>
    <t>(23개공종)</t>
    <phoneticPr fontId="2" type="noConversion"/>
  </si>
  <si>
    <t>가시설물공사</t>
    <phoneticPr fontId="2" type="noConversion"/>
  </si>
  <si>
    <t>지정 및 기초공사</t>
    <phoneticPr fontId="2" type="noConversion"/>
  </si>
  <si>
    <t>철골공사</t>
    <phoneticPr fontId="2" type="noConversion"/>
  </si>
  <si>
    <t>철근콘크리트공사</t>
    <phoneticPr fontId="2" type="noConversion"/>
  </si>
  <si>
    <t>용접공사</t>
    <phoneticPr fontId="2" type="noConversion"/>
  </si>
  <si>
    <t>조적공사</t>
    <phoneticPr fontId="2" type="noConversion"/>
  </si>
  <si>
    <t>미장공사</t>
    <phoneticPr fontId="2" type="noConversion"/>
  </si>
  <si>
    <t>단열공사</t>
    <phoneticPr fontId="2" type="noConversion"/>
  </si>
  <si>
    <t>방수·방습공사</t>
    <phoneticPr fontId="2" type="noConversion"/>
  </si>
  <si>
    <t>목공사</t>
    <phoneticPr fontId="2" type="noConversion"/>
  </si>
  <si>
    <t>가구공사</t>
    <phoneticPr fontId="2" type="noConversion"/>
  </si>
  <si>
    <t>금속공사</t>
    <phoneticPr fontId="2" type="noConversion"/>
  </si>
  <si>
    <t>지붕 및 홈통공사</t>
    <phoneticPr fontId="2" type="noConversion"/>
  </si>
  <si>
    <t>창호공사</t>
    <phoneticPr fontId="2" type="noConversion"/>
  </si>
  <si>
    <t>유리공사</t>
    <phoneticPr fontId="2" type="noConversion"/>
  </si>
  <si>
    <t>타일공사</t>
    <phoneticPr fontId="2" type="noConversion"/>
  </si>
  <si>
    <t>돌공사</t>
    <phoneticPr fontId="2" type="noConversion"/>
  </si>
  <si>
    <t>도장공사</t>
    <phoneticPr fontId="2" type="noConversion"/>
  </si>
  <si>
    <t>도배공사</t>
    <phoneticPr fontId="2" type="noConversion"/>
  </si>
  <si>
    <t>수장공사</t>
    <phoneticPr fontId="2" type="noConversion"/>
  </si>
  <si>
    <t>주방용구공사</t>
    <phoneticPr fontId="2" type="noConversion"/>
  </si>
  <si>
    <t>잡공사</t>
    <phoneticPr fontId="2" type="noConversion"/>
  </si>
  <si>
    <t>소    계</t>
    <phoneticPr fontId="2" type="noConversion"/>
  </si>
  <si>
    <t>기계설비</t>
    <phoneticPr fontId="2" type="noConversion"/>
  </si>
  <si>
    <t>급수설비공사</t>
    <phoneticPr fontId="2" type="noConversion"/>
  </si>
  <si>
    <t>(9개 공사)</t>
    <phoneticPr fontId="2" type="noConversion"/>
  </si>
  <si>
    <t>급탕설비공사</t>
    <phoneticPr fontId="2" type="noConversion"/>
  </si>
  <si>
    <t>소    계</t>
    <phoneticPr fontId="2" type="noConversion"/>
  </si>
  <si>
    <t>전기 (15개 공사)</t>
    <phoneticPr fontId="2" type="noConversion"/>
  </si>
  <si>
    <t>정보통신 (13개 공사)</t>
    <phoneticPr fontId="2" type="noConversion"/>
  </si>
  <si>
    <t>일반관리비</t>
    <phoneticPr fontId="2" type="noConversion"/>
  </si>
  <si>
    <t>이    윤</t>
    <phoneticPr fontId="2" type="noConversion"/>
  </si>
  <si>
    <t>총  공  사  비  계</t>
    <phoneticPr fontId="2" type="noConversion"/>
  </si>
  <si>
    <t>단위 : 원</t>
    <phoneticPr fontId="2" type="noConversion"/>
  </si>
  <si>
    <t>* 상기 총괄표는 사업승인신청용으로 작성된 것으로 사업시행인가후 공사비견적 및 사업진행사항에 따라 변동됨.</t>
    <phoneticPr fontId="2" type="noConversion"/>
  </si>
  <si>
    <t>주</t>
    <phoneticPr fontId="1" type="noConversion"/>
  </si>
  <si>
    <t xml:space="preserve">  세부 비목은 다음과 같음.</t>
    <phoneticPr fontId="1" type="noConversion"/>
  </si>
  <si>
    <t xml:space="preserve">  *대지비 : 대지구입비, 대지구입관련 금융비용 및 제세 공과금</t>
    <phoneticPr fontId="2" type="noConversion"/>
  </si>
  <si>
    <t xml:space="preserve">  *보상비 : 이주대책비, 이주보상비</t>
    <phoneticPr fontId="2" type="noConversion"/>
  </si>
  <si>
    <t xml:space="preserve">  *분담금 및 부담금 : 인입분담금(가스,전기,수도,지역난방), 진입도로 학교용지확보부담금</t>
    <phoneticPr fontId="2" type="noConversion"/>
  </si>
  <si>
    <t xml:space="preserve">  *일반분양시설경비 : 시공비, 운영비, 광고선전비</t>
    <phoneticPr fontId="2" type="noConversion"/>
  </si>
  <si>
    <t xml:space="preserve">  *기타 사업비성 경비 : 제세공과금, 측량, 교통환경영향평가 수수료, 취득세, 등록세, 건물보존 등기비 및 </t>
    <phoneticPr fontId="2" type="noConversion"/>
  </si>
  <si>
    <t xml:space="preserve">    입주관리비, 감정평가 수수료, 분양, 임대 보증 및 하자보증수수료 등 기타 사업비성 경비</t>
    <phoneticPr fontId="2" type="noConversion"/>
  </si>
  <si>
    <t>2. 총 공사비에는 발코니 확장 공사비 포함됨.</t>
    <phoneticPr fontId="2" type="noConversion"/>
  </si>
  <si>
    <t xml:space="preserve">6. 간접비란 사업비 중 총공사비를 제외한 설계비,감리비,일반분양시설경비 등 사업비성경비를 말하며, </t>
    <phoneticPr fontId="2" type="noConversion"/>
  </si>
  <si>
    <t>3. 순공사비란 재료비, 노무비, 경비를 합한 금액임.</t>
    <phoneticPr fontId="2" type="noConversion"/>
  </si>
  <si>
    <t>4. 일반관리비와 이윤에 대한 정의 및 산정방법은 원가계산에 의한 예정가격작성준칙(회계예규)에 따름.</t>
    <phoneticPr fontId="2" type="noConversion"/>
  </si>
  <si>
    <t>5. 부가가치세액의 정의와 산정방법은 '부가가치세법'에 따름.</t>
    <phoneticPr fontId="2" type="noConversion"/>
  </si>
  <si>
    <t>감리대상</t>
    <phoneticPr fontId="2" type="noConversion"/>
  </si>
  <si>
    <t>F19-1BL 공종별 총공사비 구성 현황표(건축)</t>
    <phoneticPr fontId="2" type="noConversion"/>
  </si>
  <si>
    <t>F19-1BL 총사업비 산출 총괄표(건축)</t>
    <phoneticPr fontId="2" type="noConversion"/>
  </si>
  <si>
    <t xml:space="preserve">   (일반관리비 4.0%[법정 5.0%], 이윤 6.0%[법정 10.0%])</t>
    <phoneticPr fontId="2" type="noConversion"/>
  </si>
  <si>
    <t>1. 상기 총사업비는 20년 2월 17일자 주택건설사업계획승인 설계도서 기준으로 산출됨.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</si>
</sst>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(* #,##0_);_(* \(#,##0\);_(* &quot;-&quot;_);_(@_)"/>
    <numFmt numFmtId="177" formatCode="#,##0.00_ "/>
    <numFmt numFmtId="178" formatCode="_(* #,##0_);_(* \(#,##0\);_(* &quot;-&quot;??_);_(@_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u/>
      <sz val="16"/>
      <name val="맑은 고딕"/>
      <family val="3"/>
      <charset val="129"/>
    </font>
    <font>
      <sz val="11"/>
      <name val="맑은 고딕"/>
      <family val="3"/>
      <charset val="129"/>
    </font>
    <font>
      <sz val="9"/>
      <name val="맑은 고딕"/>
      <family val="3"/>
      <charset val="129"/>
    </font>
    <font>
      <sz val="11"/>
      <color theme="1"/>
      <name val="맑은 고딕"/>
      <family val="3"/>
      <charset val="129"/>
    </font>
    <font>
      <u/>
      <sz val="1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81">
    <xf numFmtId="0" fontId="0" fillId="0" borderId="0" xfId="0">
      <alignment vertical="center"/>
    </xf>
    <xf numFmtId="0" fontId="5" fillId="2" borderId="0" xfId="2" applyFont="1" applyFill="1">
      <alignment vertical="center"/>
    </xf>
    <xf numFmtId="0" fontId="6" fillId="2" borderId="0" xfId="2" applyFont="1" applyFill="1" applyAlignment="1">
      <alignment horizontal="right"/>
    </xf>
    <xf numFmtId="0" fontId="5" fillId="2" borderId="2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24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41" fontId="5" fillId="2" borderId="6" xfId="3" applyFont="1" applyFill="1" applyBorder="1">
      <alignment vertical="center"/>
    </xf>
    <xf numFmtId="41" fontId="5" fillId="2" borderId="4" xfId="3" applyFont="1" applyFill="1" applyBorder="1">
      <alignment vertical="center"/>
    </xf>
    <xf numFmtId="41" fontId="5" fillId="2" borderId="5" xfId="3" applyFont="1" applyFill="1" applyBorder="1">
      <alignment vertical="center"/>
    </xf>
    <xf numFmtId="0" fontId="5" fillId="2" borderId="10" xfId="2" applyFont="1" applyFill="1" applyBorder="1" applyAlignment="1">
      <alignment horizontal="center" vertical="center"/>
    </xf>
    <xf numFmtId="41" fontId="5" fillId="2" borderId="12" xfId="3" applyFont="1" applyFill="1" applyBorder="1">
      <alignment vertical="center"/>
    </xf>
    <xf numFmtId="41" fontId="5" fillId="2" borderId="9" xfId="3" applyFont="1" applyFill="1" applyBorder="1">
      <alignment vertical="center"/>
    </xf>
    <xf numFmtId="41" fontId="5" fillId="2" borderId="10" xfId="3" applyFont="1" applyFill="1" applyBorder="1">
      <alignment vertical="center"/>
    </xf>
    <xf numFmtId="0" fontId="5" fillId="2" borderId="13" xfId="2" applyFont="1" applyFill="1" applyBorder="1" applyAlignment="1">
      <alignment horizontal="center" vertical="center"/>
    </xf>
    <xf numFmtId="41" fontId="5" fillId="2" borderId="16" xfId="3" applyFont="1" applyFill="1" applyBorder="1">
      <alignment vertical="center"/>
    </xf>
    <xf numFmtId="41" fontId="5" fillId="2" borderId="14" xfId="3" applyFont="1" applyFill="1" applyBorder="1">
      <alignment vertical="center"/>
    </xf>
    <xf numFmtId="41" fontId="5" fillId="2" borderId="15" xfId="3" applyFont="1" applyFill="1" applyBorder="1">
      <alignment vertical="center"/>
    </xf>
    <xf numFmtId="0" fontId="7" fillId="0" borderId="0" xfId="0" applyFont="1" applyAlignment="1"/>
    <xf numFmtId="0" fontId="5" fillId="2" borderId="0" xfId="2" applyFont="1" applyFill="1" applyBorder="1" applyAlignment="1">
      <alignment horizontal="center" vertical="center"/>
    </xf>
    <xf numFmtId="0" fontId="5" fillId="2" borderId="0" xfId="2" applyFont="1" applyFill="1" applyBorder="1">
      <alignment vertical="center"/>
    </xf>
    <xf numFmtId="0" fontId="5" fillId="2" borderId="0" xfId="2" applyFont="1" applyFill="1" applyAlignment="1">
      <alignment horizontal="center" vertical="center"/>
    </xf>
    <xf numFmtId="0" fontId="7" fillId="0" borderId="0" xfId="0" applyFont="1" applyBorder="1" applyAlignment="1"/>
    <xf numFmtId="0" fontId="7" fillId="0" borderId="0" xfId="0" applyFont="1" applyFill="1" applyBorder="1" applyAlignment="1"/>
    <xf numFmtId="0" fontId="5" fillId="2" borderId="0" xfId="2" applyFont="1" applyFill="1" applyAlignment="1">
      <alignment horizontal="right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1" xfId="2" applyFont="1" applyFill="1" applyBorder="1" applyAlignment="1">
      <alignment horizontal="center" vertical="center"/>
    </xf>
    <xf numFmtId="0" fontId="5" fillId="2" borderId="32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left" vertical="center"/>
    </xf>
    <xf numFmtId="0" fontId="5" fillId="2" borderId="10" xfId="2" applyFont="1" applyFill="1" applyBorder="1" applyAlignment="1">
      <alignment horizontal="left" vertical="center"/>
    </xf>
    <xf numFmtId="0" fontId="5" fillId="2" borderId="24" xfId="2" applyFont="1" applyFill="1" applyBorder="1" applyAlignment="1">
      <alignment vertical="center"/>
    </xf>
    <xf numFmtId="0" fontId="5" fillId="2" borderId="14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5" fillId="2" borderId="0" xfId="2" applyNumberFormat="1" applyFont="1" applyFill="1">
      <alignment vertical="center"/>
    </xf>
    <xf numFmtId="41" fontId="5" fillId="2" borderId="0" xfId="2" applyNumberFormat="1" applyFont="1" applyFill="1">
      <alignment vertical="center"/>
    </xf>
    <xf numFmtId="178" fontId="5" fillId="2" borderId="0" xfId="2" applyNumberFormat="1" applyFont="1" applyFill="1">
      <alignment vertical="center"/>
    </xf>
    <xf numFmtId="0" fontId="5" fillId="4" borderId="7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41" fontId="5" fillId="4" borderId="12" xfId="3" applyFont="1" applyFill="1" applyBorder="1">
      <alignment vertical="center"/>
    </xf>
    <xf numFmtId="41" fontId="5" fillId="4" borderId="9" xfId="3" applyFont="1" applyFill="1" applyBorder="1">
      <alignment vertical="center"/>
    </xf>
    <xf numFmtId="41" fontId="5" fillId="4" borderId="10" xfId="3" applyFont="1" applyFill="1" applyBorder="1">
      <alignment vertical="center"/>
    </xf>
    <xf numFmtId="0" fontId="5" fillId="4" borderId="11" xfId="2" applyFont="1" applyFill="1" applyBorder="1" applyAlignment="1">
      <alignment horizontal="left" vertical="center"/>
    </xf>
    <xf numFmtId="41" fontId="5" fillId="5" borderId="39" xfId="3" applyFont="1" applyFill="1" applyBorder="1">
      <alignment vertical="center"/>
    </xf>
    <xf numFmtId="41" fontId="5" fillId="5" borderId="23" xfId="3" applyFont="1" applyFill="1" applyBorder="1">
      <alignment vertical="center"/>
    </xf>
    <xf numFmtId="41" fontId="5" fillId="5" borderId="40" xfId="3" applyFont="1" applyFill="1" applyBorder="1">
      <alignment vertical="center"/>
    </xf>
    <xf numFmtId="41" fontId="7" fillId="0" borderId="12" xfId="3" applyFont="1" applyFill="1" applyBorder="1">
      <alignment vertical="center"/>
    </xf>
    <xf numFmtId="41" fontId="5" fillId="0" borderId="16" xfId="3" applyFont="1" applyFill="1" applyBorder="1">
      <alignment vertical="center"/>
    </xf>
    <xf numFmtId="41" fontId="5" fillId="3" borderId="12" xfId="3" applyFont="1" applyFill="1" applyBorder="1">
      <alignment vertical="center"/>
    </xf>
    <xf numFmtId="41" fontId="5" fillId="3" borderId="10" xfId="3" applyFont="1" applyFill="1" applyBorder="1">
      <alignment vertical="center"/>
    </xf>
    <xf numFmtId="41" fontId="7" fillId="4" borderId="12" xfId="3" applyFont="1" applyFill="1" applyBorder="1">
      <alignment vertical="center"/>
    </xf>
    <xf numFmtId="41" fontId="5" fillId="5" borderId="30" xfId="3" applyFont="1" applyFill="1" applyBorder="1">
      <alignment vertical="center"/>
    </xf>
    <xf numFmtId="41" fontId="5" fillId="5" borderId="28" xfId="3" applyFont="1" applyFill="1" applyBorder="1">
      <alignment vertical="center"/>
    </xf>
    <xf numFmtId="41" fontId="5" fillId="5" borderId="29" xfId="3" applyFont="1" applyFill="1" applyBorder="1">
      <alignment vertical="center"/>
    </xf>
    <xf numFmtId="0" fontId="8" fillId="0" borderId="0" xfId="0" applyFont="1" applyBorder="1" applyAlignment="1"/>
    <xf numFmtId="0" fontId="5" fillId="4" borderId="21" xfId="2" applyFont="1" applyFill="1" applyBorder="1" applyAlignment="1">
      <alignment horizontal="center" vertical="center"/>
    </xf>
    <xf numFmtId="0" fontId="5" fillId="4" borderId="22" xfId="2" applyFont="1" applyFill="1" applyBorder="1" applyAlignment="1">
      <alignment horizontal="center" vertical="center"/>
    </xf>
    <xf numFmtId="0" fontId="5" fillId="4" borderId="26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5" borderId="27" xfId="2" applyFont="1" applyFill="1" applyBorder="1" applyAlignment="1">
      <alignment horizontal="center" vertical="center"/>
    </xf>
    <xf numFmtId="0" fontId="5" fillId="5" borderId="28" xfId="2" applyFont="1" applyFill="1" applyBorder="1" applyAlignment="1">
      <alignment horizontal="center" vertical="center"/>
    </xf>
    <xf numFmtId="0" fontId="5" fillId="5" borderId="29" xfId="2" applyFont="1" applyFill="1" applyBorder="1" applyAlignment="1">
      <alignment horizontal="center" vertical="center"/>
    </xf>
    <xf numFmtId="0" fontId="4" fillId="2" borderId="0" xfId="2" applyFont="1" applyFill="1" applyAlignment="1">
      <alignment horizontal="center" vertical="center"/>
    </xf>
    <xf numFmtId="0" fontId="5" fillId="2" borderId="17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3" borderId="7" xfId="2" applyFont="1" applyFill="1" applyBorder="1" applyAlignment="1">
      <alignment horizontal="center" vertical="center"/>
    </xf>
    <xf numFmtId="0" fontId="5" fillId="3" borderId="26" xfId="2" applyFont="1" applyFill="1" applyBorder="1" applyAlignment="1">
      <alignment horizontal="center" vertical="center"/>
    </xf>
    <xf numFmtId="0" fontId="5" fillId="2" borderId="33" xfId="2" applyFont="1" applyFill="1" applyBorder="1" applyAlignment="1">
      <alignment horizontal="center" vertical="center"/>
    </xf>
    <xf numFmtId="0" fontId="5" fillId="2" borderId="34" xfId="2" applyFont="1" applyFill="1" applyBorder="1" applyAlignment="1">
      <alignment horizontal="center" vertical="center"/>
    </xf>
    <xf numFmtId="0" fontId="5" fillId="2" borderId="35" xfId="2" applyFont="1" applyFill="1" applyBorder="1" applyAlignment="1">
      <alignment horizontal="center" vertical="center"/>
    </xf>
    <xf numFmtId="0" fontId="5" fillId="5" borderId="36" xfId="2" applyFont="1" applyFill="1" applyBorder="1" applyAlignment="1">
      <alignment horizontal="center" vertical="center"/>
    </xf>
    <xf numFmtId="0" fontId="5" fillId="5" borderId="37" xfId="2" applyFont="1" applyFill="1" applyBorder="1" applyAlignment="1">
      <alignment horizontal="center" vertical="center"/>
    </xf>
    <xf numFmtId="0" fontId="5" fillId="5" borderId="38" xfId="2" applyFont="1" applyFill="1" applyBorder="1" applyAlignment="1">
      <alignment horizontal="center" vertical="center"/>
    </xf>
  </cellXfs>
  <cellStyles count="6">
    <cellStyle name="백분율 2" xfId="4"/>
    <cellStyle name="쉼표 [0] 2" xfId="3"/>
    <cellStyle name="쉼표 [0] 4" xfId="1"/>
    <cellStyle name="표준" xfId="0" builtinId="0"/>
    <cellStyle name="표준 2" xfId="2"/>
    <cellStyle name="표준 2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abSelected="1" view="pageBreakPreview" zoomScale="115" zoomScaleNormal="90" zoomScaleSheetLayoutView="115" workbookViewId="0">
      <selection activeCell="J7" sqref="J7"/>
    </sheetView>
  </sheetViews>
  <sheetFormatPr defaultColWidth="9" defaultRowHeight="20.100000000000001" customHeight="1" x14ac:dyDescent="0.3"/>
  <cols>
    <col min="1" max="1" width="9.25" style="1" customWidth="1"/>
    <col min="2" max="2" width="9.375" style="1" customWidth="1"/>
    <col min="3" max="3" width="14.625" style="1" customWidth="1"/>
    <col min="4" max="4" width="23.125" style="1" customWidth="1"/>
    <col min="5" max="5" width="21.625" style="1" customWidth="1"/>
    <col min="6" max="6" width="12.625" style="1" customWidth="1"/>
    <col min="7" max="7" width="19.625" style="1" customWidth="1"/>
    <col min="8" max="8" width="3" style="1" customWidth="1"/>
    <col min="9" max="16384" width="9" style="1"/>
  </cols>
  <sheetData>
    <row r="1" spans="1:7" ht="20.100000000000001" customHeight="1" x14ac:dyDescent="0.3">
      <c r="A1" s="69" t="s">
        <v>111</v>
      </c>
      <c r="B1" s="69"/>
      <c r="C1" s="69"/>
      <c r="D1" s="69"/>
      <c r="E1" s="69"/>
      <c r="F1" s="69"/>
      <c r="G1" s="69"/>
    </row>
    <row r="2" spans="1:7" ht="20.100000000000001" customHeight="1" x14ac:dyDescent="0.2">
      <c r="G2" s="2" t="s">
        <v>94</v>
      </c>
    </row>
    <row r="3" spans="1:7" ht="20.100000000000001" customHeight="1" x14ac:dyDescent="0.3">
      <c r="A3" s="70" t="s">
        <v>1</v>
      </c>
      <c r="B3" s="71"/>
      <c r="C3" s="72"/>
      <c r="D3" s="3" t="s">
        <v>2</v>
      </c>
      <c r="E3" s="4" t="s">
        <v>109</v>
      </c>
      <c r="F3" s="4" t="s">
        <v>3</v>
      </c>
      <c r="G3" s="5" t="s">
        <v>4</v>
      </c>
    </row>
    <row r="4" spans="1:7" ht="20.100000000000001" customHeight="1" x14ac:dyDescent="0.3">
      <c r="A4" s="6" t="s">
        <v>5</v>
      </c>
      <c r="B4" s="7" t="s">
        <v>6</v>
      </c>
      <c r="C4" s="8" t="s">
        <v>7</v>
      </c>
      <c r="D4" s="9">
        <v>9118071145</v>
      </c>
      <c r="E4" s="10">
        <v>9118071145</v>
      </c>
      <c r="F4" s="10"/>
      <c r="G4" s="11"/>
    </row>
    <row r="5" spans="1:7" ht="20.100000000000001" customHeight="1" x14ac:dyDescent="0.3">
      <c r="A5" s="6"/>
      <c r="B5" s="7"/>
      <c r="C5" s="12" t="s">
        <v>8</v>
      </c>
      <c r="D5" s="13">
        <v>55661837361</v>
      </c>
      <c r="E5" s="14">
        <v>55661837361</v>
      </c>
      <c r="F5" s="14"/>
      <c r="G5" s="15"/>
    </row>
    <row r="6" spans="1:7" ht="20.100000000000001" customHeight="1" x14ac:dyDescent="0.3">
      <c r="A6" s="6"/>
      <c r="B6" s="7"/>
      <c r="C6" s="12" t="s">
        <v>9</v>
      </c>
      <c r="D6" s="13">
        <v>6084492343</v>
      </c>
      <c r="E6" s="14">
        <v>6084492343</v>
      </c>
      <c r="F6" s="14"/>
      <c r="G6" s="15"/>
    </row>
    <row r="7" spans="1:7" ht="20.100000000000001" customHeight="1" x14ac:dyDescent="0.3">
      <c r="A7" s="6"/>
      <c r="B7" s="7"/>
      <c r="C7" s="12" t="s">
        <v>10</v>
      </c>
      <c r="D7" s="13">
        <v>9690117435</v>
      </c>
      <c r="E7" s="14"/>
      <c r="F7" s="14"/>
      <c r="G7" s="15">
        <v>9690117435</v>
      </c>
    </row>
    <row r="8" spans="1:7" ht="20.100000000000001" customHeight="1" x14ac:dyDescent="0.3">
      <c r="A8" s="6"/>
      <c r="B8" s="7"/>
      <c r="C8" s="12" t="s">
        <v>11</v>
      </c>
      <c r="D8" s="13">
        <v>2210178843</v>
      </c>
      <c r="E8" s="14"/>
      <c r="F8" s="14"/>
      <c r="G8" s="15">
        <v>2210178843</v>
      </c>
    </row>
    <row r="9" spans="1:7" ht="20.100000000000001" customHeight="1" x14ac:dyDescent="0.3">
      <c r="A9" s="6"/>
      <c r="B9" s="7"/>
      <c r="C9" s="12" t="s">
        <v>12</v>
      </c>
      <c r="D9" s="13">
        <v>3908982973</v>
      </c>
      <c r="E9" s="14"/>
      <c r="F9" s="14"/>
      <c r="G9" s="15">
        <v>3908982973</v>
      </c>
    </row>
    <row r="10" spans="1:7" ht="20.100000000000001" customHeight="1" x14ac:dyDescent="0.3">
      <c r="A10" s="6"/>
      <c r="B10" s="73" t="s">
        <v>13</v>
      </c>
      <c r="C10" s="74"/>
      <c r="D10" s="50">
        <f>SUM(D4:D9)</f>
        <v>86673680100</v>
      </c>
      <c r="E10" s="50">
        <f t="shared" ref="E10:G10" si="0">SUM(E4:E9)</f>
        <v>70864400849</v>
      </c>
      <c r="F10" s="50">
        <f t="shared" si="0"/>
        <v>0</v>
      </c>
      <c r="G10" s="51">
        <f t="shared" si="0"/>
        <v>15809279251</v>
      </c>
    </row>
    <row r="11" spans="1:7" ht="20.100000000000001" customHeight="1" x14ac:dyDescent="0.3">
      <c r="A11" s="6"/>
      <c r="B11" s="61" t="s">
        <v>14</v>
      </c>
      <c r="C11" s="62"/>
      <c r="D11" s="13">
        <v>3852163560</v>
      </c>
      <c r="E11" s="14">
        <v>3149528927</v>
      </c>
      <c r="F11" s="14"/>
      <c r="G11" s="15">
        <v>702634633</v>
      </c>
    </row>
    <row r="12" spans="1:7" ht="20.100000000000001" customHeight="1" x14ac:dyDescent="0.3">
      <c r="A12" s="6"/>
      <c r="B12" s="61" t="s">
        <v>15</v>
      </c>
      <c r="C12" s="62"/>
      <c r="D12" s="13">
        <v>5778245340</v>
      </c>
      <c r="E12" s="14">
        <v>4724293390</v>
      </c>
      <c r="F12" s="14"/>
      <c r="G12" s="15">
        <v>1053951950</v>
      </c>
    </row>
    <row r="13" spans="1:7" ht="20.100000000000001" customHeight="1" x14ac:dyDescent="0.3">
      <c r="A13" s="57" t="s">
        <v>16</v>
      </c>
      <c r="B13" s="58"/>
      <c r="C13" s="59"/>
      <c r="D13" s="41">
        <f>SUM(D10:D12)</f>
        <v>96304089000</v>
      </c>
      <c r="E13" s="41">
        <f>SUM(E10:E12)</f>
        <v>78738223166</v>
      </c>
      <c r="F13" s="42"/>
      <c r="G13" s="43">
        <v>17565865834</v>
      </c>
    </row>
    <row r="14" spans="1:7" ht="20.100000000000001" customHeight="1" x14ac:dyDescent="0.3">
      <c r="A14" s="16" t="s">
        <v>17</v>
      </c>
      <c r="B14" s="61" t="s">
        <v>18</v>
      </c>
      <c r="C14" s="62"/>
      <c r="D14" s="48">
        <v>1657000000</v>
      </c>
      <c r="E14" s="14"/>
      <c r="F14" s="13">
        <v>0</v>
      </c>
      <c r="G14" s="15"/>
    </row>
    <row r="15" spans="1:7" ht="20.100000000000001" customHeight="1" x14ac:dyDescent="0.3">
      <c r="A15" s="6"/>
      <c r="B15" s="61" t="s">
        <v>19</v>
      </c>
      <c r="C15" s="62"/>
      <c r="D15" s="48">
        <v>4308000000</v>
      </c>
      <c r="E15" s="14"/>
      <c r="F15" s="13">
        <v>0</v>
      </c>
      <c r="G15" s="15"/>
    </row>
    <row r="16" spans="1:7" ht="20.100000000000001" customHeight="1" x14ac:dyDescent="0.3">
      <c r="A16" s="6"/>
      <c r="B16" s="61" t="s">
        <v>20</v>
      </c>
      <c r="C16" s="62"/>
      <c r="D16" s="48">
        <v>7320000000</v>
      </c>
      <c r="E16" s="14"/>
      <c r="F16" s="13">
        <v>0</v>
      </c>
      <c r="G16" s="15"/>
    </row>
    <row r="17" spans="1:7" ht="20.100000000000001" customHeight="1" x14ac:dyDescent="0.3">
      <c r="A17" s="6"/>
      <c r="B17" s="61" t="s">
        <v>21</v>
      </c>
      <c r="C17" s="62"/>
      <c r="D17" s="48">
        <v>5929000000</v>
      </c>
      <c r="E17" s="14"/>
      <c r="F17" s="13">
        <v>0</v>
      </c>
      <c r="G17" s="15"/>
    </row>
    <row r="18" spans="1:7" ht="20.100000000000001" customHeight="1" x14ac:dyDescent="0.3">
      <c r="A18" s="6"/>
      <c r="B18" s="61" t="s">
        <v>22</v>
      </c>
      <c r="C18" s="62"/>
      <c r="D18" s="48">
        <v>0</v>
      </c>
      <c r="E18" s="14"/>
      <c r="F18" s="13">
        <v>0</v>
      </c>
      <c r="G18" s="15"/>
    </row>
    <row r="19" spans="1:7" ht="20.100000000000001" customHeight="1" x14ac:dyDescent="0.3">
      <c r="A19" s="6"/>
      <c r="B19" s="61" t="s">
        <v>23</v>
      </c>
      <c r="C19" s="62"/>
      <c r="D19" s="48">
        <v>3776000000</v>
      </c>
      <c r="E19" s="14"/>
      <c r="F19" s="13">
        <v>0</v>
      </c>
      <c r="G19" s="15"/>
    </row>
    <row r="20" spans="1:7" ht="20.100000000000001" customHeight="1" x14ac:dyDescent="0.3">
      <c r="A20" s="57" t="s">
        <v>16</v>
      </c>
      <c r="B20" s="58"/>
      <c r="C20" s="59"/>
      <c r="D20" s="52">
        <f>SUM(D14:D19)</f>
        <v>22990000000</v>
      </c>
      <c r="E20" s="42"/>
      <c r="F20" s="41">
        <v>0</v>
      </c>
      <c r="G20" s="43"/>
    </row>
    <row r="21" spans="1:7" ht="20.100000000000001" customHeight="1" x14ac:dyDescent="0.3">
      <c r="A21" s="60" t="s">
        <v>24</v>
      </c>
      <c r="B21" s="61" t="s">
        <v>25</v>
      </c>
      <c r="C21" s="62"/>
      <c r="D21" s="48">
        <v>71190000000</v>
      </c>
      <c r="E21" s="14"/>
      <c r="F21" s="13">
        <v>0</v>
      </c>
      <c r="G21" s="15"/>
    </row>
    <row r="22" spans="1:7" ht="20.100000000000001" customHeight="1" thickBot="1" x14ac:dyDescent="0.35">
      <c r="A22" s="63" t="s">
        <v>26</v>
      </c>
      <c r="B22" s="64" t="s">
        <v>26</v>
      </c>
      <c r="C22" s="65"/>
      <c r="D22" s="49">
        <f>D13*1.988%</f>
        <v>1914525289.3199999</v>
      </c>
      <c r="E22" s="18"/>
      <c r="F22" s="17">
        <v>0</v>
      </c>
      <c r="G22" s="19"/>
    </row>
    <row r="23" spans="1:7" ht="20.100000000000001" customHeight="1" thickTop="1" x14ac:dyDescent="0.3">
      <c r="A23" s="66" t="s">
        <v>27</v>
      </c>
      <c r="B23" s="67" t="s">
        <v>27</v>
      </c>
      <c r="C23" s="68"/>
      <c r="D23" s="53">
        <f>D22+D21+D20+D13</f>
        <v>192398614289.32001</v>
      </c>
      <c r="E23" s="54">
        <f>E13</f>
        <v>78738223166</v>
      </c>
      <c r="F23" s="54">
        <f>F22+F21+F20</f>
        <v>0</v>
      </c>
      <c r="G23" s="55">
        <f>G13</f>
        <v>17565865834</v>
      </c>
    </row>
    <row r="24" spans="1:7" ht="20.100000000000001" customHeight="1" x14ac:dyDescent="0.3">
      <c r="A24" s="20" t="s">
        <v>95</v>
      </c>
    </row>
    <row r="25" spans="1:7" ht="20.100000000000001" customHeight="1" x14ac:dyDescent="0.4">
      <c r="A25" s="23"/>
      <c r="B25" s="23"/>
      <c r="C25" s="21"/>
      <c r="D25" s="21"/>
      <c r="E25" s="23"/>
      <c r="F25" s="23"/>
      <c r="G25" s="23"/>
    </row>
    <row r="26" spans="1:7" ht="20.100000000000001" customHeight="1" x14ac:dyDescent="0.3">
      <c r="A26" s="26" t="s">
        <v>96</v>
      </c>
      <c r="B26" s="56" t="s">
        <v>113</v>
      </c>
      <c r="D26" s="21"/>
      <c r="E26" s="23"/>
      <c r="F26" s="23"/>
      <c r="G26" s="23"/>
    </row>
    <row r="27" spans="1:7" ht="20.100000000000001" customHeight="1" x14ac:dyDescent="0.3">
      <c r="A27" s="23"/>
      <c r="B27" s="56" t="s">
        <v>104</v>
      </c>
      <c r="D27" s="21"/>
      <c r="E27" s="23"/>
      <c r="F27" s="23"/>
      <c r="G27" s="23"/>
    </row>
    <row r="28" spans="1:7" ht="20.100000000000001" customHeight="1" x14ac:dyDescent="0.3">
      <c r="A28" s="23"/>
      <c r="B28" s="24" t="s">
        <v>106</v>
      </c>
      <c r="D28" s="21"/>
      <c r="E28" s="23"/>
      <c r="F28" s="23"/>
      <c r="G28" s="23"/>
    </row>
    <row r="29" spans="1:7" ht="20.100000000000001" customHeight="1" x14ac:dyDescent="0.3">
      <c r="A29" s="23"/>
      <c r="B29" s="24" t="s">
        <v>107</v>
      </c>
      <c r="D29" s="21"/>
      <c r="E29" s="23"/>
      <c r="F29" s="23"/>
      <c r="G29" s="23"/>
    </row>
    <row r="30" spans="1:7" ht="20.100000000000001" customHeight="1" x14ac:dyDescent="0.3">
      <c r="A30" s="23"/>
      <c r="B30" s="24" t="s">
        <v>112</v>
      </c>
      <c r="D30" s="21"/>
      <c r="E30" s="23"/>
      <c r="F30" s="23"/>
      <c r="G30" s="23"/>
    </row>
    <row r="31" spans="1:7" ht="20.100000000000001" customHeight="1" x14ac:dyDescent="0.3">
      <c r="A31" s="23"/>
      <c r="B31" s="24" t="s">
        <v>108</v>
      </c>
      <c r="D31" s="21"/>
      <c r="E31" s="23"/>
      <c r="F31" s="23"/>
      <c r="G31" s="23"/>
    </row>
    <row r="32" spans="1:7" ht="20.100000000000001" customHeight="1" x14ac:dyDescent="0.3">
      <c r="A32" s="23"/>
      <c r="B32" s="24" t="s">
        <v>105</v>
      </c>
      <c r="D32" s="21"/>
      <c r="E32" s="23"/>
      <c r="F32" s="23"/>
      <c r="G32" s="23"/>
    </row>
    <row r="33" spans="1:7" ht="20.100000000000001" customHeight="1" x14ac:dyDescent="0.3">
      <c r="A33" s="23"/>
      <c r="B33" s="25" t="s">
        <v>97</v>
      </c>
      <c r="D33" s="21"/>
      <c r="E33" s="23"/>
      <c r="F33" s="23"/>
      <c r="G33" s="23"/>
    </row>
    <row r="34" spans="1:7" ht="20.100000000000001" customHeight="1" x14ac:dyDescent="0.3">
      <c r="A34" s="23"/>
      <c r="B34" s="24" t="s">
        <v>101</v>
      </c>
      <c r="D34" s="21"/>
      <c r="E34" s="23"/>
      <c r="F34" s="23"/>
      <c r="G34" s="23"/>
    </row>
    <row r="35" spans="1:7" ht="20.100000000000001" customHeight="1" x14ac:dyDescent="0.3">
      <c r="A35" s="23"/>
      <c r="B35" s="24" t="s">
        <v>100</v>
      </c>
      <c r="D35" s="21"/>
      <c r="E35" s="23"/>
      <c r="F35" s="23"/>
      <c r="G35" s="23"/>
    </row>
    <row r="36" spans="1:7" ht="20.100000000000001" customHeight="1" x14ac:dyDescent="0.3">
      <c r="A36" s="23"/>
      <c r="B36" s="24" t="s">
        <v>99</v>
      </c>
      <c r="D36" s="21"/>
      <c r="E36" s="23"/>
      <c r="F36" s="23"/>
      <c r="G36" s="23"/>
    </row>
    <row r="37" spans="1:7" ht="20.100000000000001" customHeight="1" x14ac:dyDescent="0.3">
      <c r="A37" s="23"/>
      <c r="B37" s="24" t="s">
        <v>102</v>
      </c>
      <c r="D37" s="21"/>
      <c r="E37" s="23"/>
      <c r="F37" s="23"/>
      <c r="G37" s="23"/>
    </row>
    <row r="38" spans="1:7" ht="20.100000000000001" customHeight="1" x14ac:dyDescent="0.3">
      <c r="A38" s="23"/>
      <c r="B38" s="24" t="s">
        <v>103</v>
      </c>
      <c r="D38" s="21"/>
      <c r="E38" s="23"/>
      <c r="F38" s="23"/>
      <c r="G38" s="23"/>
    </row>
    <row r="39" spans="1:7" ht="20.100000000000001" customHeight="1" x14ac:dyDescent="0.3">
      <c r="A39" s="23"/>
      <c r="B39" s="24" t="s">
        <v>98</v>
      </c>
      <c r="D39" s="21"/>
      <c r="E39" s="23"/>
      <c r="F39" s="23"/>
      <c r="G39" s="23"/>
    </row>
    <row r="40" spans="1:7" ht="20.100000000000001" customHeight="1" x14ac:dyDescent="0.4">
      <c r="A40" s="23"/>
      <c r="D40" s="21"/>
      <c r="E40" s="23"/>
      <c r="F40" s="23"/>
      <c r="G40" s="23"/>
    </row>
    <row r="41" spans="1:7" ht="20.100000000000001" customHeight="1" x14ac:dyDescent="0.4">
      <c r="A41" s="23"/>
      <c r="B41" s="23"/>
      <c r="C41" s="21"/>
      <c r="D41" s="21"/>
      <c r="E41" s="23"/>
      <c r="F41" s="23"/>
      <c r="G41" s="23"/>
    </row>
    <row r="42" spans="1:7" ht="20.100000000000001" customHeight="1" x14ac:dyDescent="0.4">
      <c r="A42" s="23"/>
      <c r="B42" s="23"/>
      <c r="C42" s="23"/>
      <c r="D42" s="23"/>
      <c r="E42" s="23"/>
      <c r="F42" s="23"/>
      <c r="G42" s="23"/>
    </row>
    <row r="43" spans="1:7" ht="20.100000000000001" customHeight="1" x14ac:dyDescent="0.4">
      <c r="A43" s="23"/>
      <c r="B43" s="23"/>
      <c r="C43" s="23"/>
      <c r="D43" s="23"/>
      <c r="E43" s="23"/>
      <c r="F43" s="23"/>
      <c r="G43" s="23"/>
    </row>
    <row r="44" spans="1:7" ht="20.100000000000001" customHeight="1" x14ac:dyDescent="0.4">
      <c r="A44" s="23"/>
      <c r="B44" s="23"/>
      <c r="C44" s="23"/>
      <c r="D44" s="23"/>
      <c r="E44" s="23"/>
      <c r="F44" s="23"/>
      <c r="G44" s="23"/>
    </row>
    <row r="45" spans="1:7" ht="20.100000000000001" customHeight="1" x14ac:dyDescent="0.4">
      <c r="A45" s="23"/>
      <c r="B45" s="23"/>
      <c r="C45" s="23"/>
      <c r="D45" s="23"/>
      <c r="E45" s="23"/>
      <c r="F45" s="23"/>
      <c r="G45" s="23"/>
    </row>
    <row r="46" spans="1:7" ht="20.100000000000001" customHeight="1" x14ac:dyDescent="0.4">
      <c r="A46" s="23"/>
      <c r="B46" s="23"/>
      <c r="C46" s="23"/>
      <c r="D46" s="23"/>
      <c r="E46" s="23"/>
      <c r="F46" s="23"/>
      <c r="G46" s="23"/>
    </row>
    <row r="47" spans="1:7" ht="20.100000000000001" customHeight="1" x14ac:dyDescent="0.3">
      <c r="A47" s="23"/>
      <c r="B47" s="23"/>
      <c r="C47" s="23"/>
      <c r="D47" s="23"/>
      <c r="E47" s="23"/>
      <c r="F47" s="23"/>
      <c r="G47" s="23"/>
    </row>
    <row r="48" spans="1:7" ht="20.100000000000001" customHeight="1" x14ac:dyDescent="0.3">
      <c r="A48" s="23"/>
      <c r="B48" s="23"/>
      <c r="C48" s="23"/>
      <c r="D48" s="23"/>
      <c r="E48" s="23"/>
      <c r="F48" s="23"/>
      <c r="G48" s="23"/>
    </row>
    <row r="49" spans="1:7" ht="20.100000000000001" customHeight="1" x14ac:dyDescent="0.3">
      <c r="A49" s="23"/>
      <c r="B49" s="23"/>
      <c r="C49" s="23"/>
      <c r="D49" s="23"/>
      <c r="E49" s="23"/>
      <c r="F49" s="23"/>
      <c r="G49" s="23"/>
    </row>
    <row r="50" spans="1:7" ht="20.100000000000001" customHeight="1" x14ac:dyDescent="0.3">
      <c r="A50" s="22"/>
      <c r="B50" s="22"/>
      <c r="C50" s="22"/>
      <c r="D50" s="22"/>
      <c r="E50" s="22"/>
      <c r="F50" s="22"/>
      <c r="G50" s="22"/>
    </row>
    <row r="51" spans="1:7" ht="20.100000000000001" customHeight="1" x14ac:dyDescent="0.3">
      <c r="A51" s="22"/>
      <c r="B51" s="22"/>
      <c r="C51" s="22"/>
      <c r="D51" s="22"/>
      <c r="E51" s="22"/>
      <c r="F51" s="22"/>
      <c r="G51" s="22"/>
    </row>
    <row r="52" spans="1:7" ht="20.100000000000001" customHeight="1" x14ac:dyDescent="0.3">
      <c r="A52" s="22"/>
      <c r="B52" s="22"/>
      <c r="C52" s="22"/>
      <c r="D52" s="22"/>
      <c r="E52" s="22"/>
      <c r="F52" s="22"/>
      <c r="G52" s="22"/>
    </row>
    <row r="53" spans="1:7" ht="20.100000000000001" customHeight="1" x14ac:dyDescent="0.3">
      <c r="A53" s="22"/>
      <c r="B53" s="22"/>
      <c r="C53" s="22"/>
      <c r="D53" s="22"/>
      <c r="E53" s="22"/>
      <c r="F53" s="22"/>
      <c r="G53" s="22"/>
    </row>
    <row r="54" spans="1:7" ht="20.100000000000001" customHeight="1" x14ac:dyDescent="0.3">
      <c r="A54" s="22"/>
      <c r="B54" s="22"/>
      <c r="C54" s="22"/>
      <c r="D54" s="22"/>
      <c r="E54" s="22"/>
      <c r="F54" s="22"/>
      <c r="G54" s="22"/>
    </row>
    <row r="55" spans="1:7" ht="20.100000000000001" customHeight="1" x14ac:dyDescent="0.3">
      <c r="A55" s="22"/>
      <c r="B55" s="22"/>
      <c r="C55" s="22"/>
      <c r="D55" s="22"/>
      <c r="E55" s="22"/>
      <c r="F55" s="22"/>
      <c r="G55" s="22"/>
    </row>
  </sheetData>
  <mergeCells count="16">
    <mergeCell ref="B18:C18"/>
    <mergeCell ref="A13:C13"/>
    <mergeCell ref="B14:C14"/>
    <mergeCell ref="B15:C15"/>
    <mergeCell ref="B16:C16"/>
    <mergeCell ref="B17:C17"/>
    <mergeCell ref="A1:G1"/>
    <mergeCell ref="A3:C3"/>
    <mergeCell ref="B10:C10"/>
    <mergeCell ref="B11:C11"/>
    <mergeCell ref="B12:C12"/>
    <mergeCell ref="A20:C20"/>
    <mergeCell ref="A21:C21"/>
    <mergeCell ref="A22:C22"/>
    <mergeCell ref="A23:C23"/>
    <mergeCell ref="B19:C19"/>
  </mergeCells>
  <phoneticPr fontId="1" type="noConversion"/>
  <printOptions horizontalCentered="1" verticalCentered="1"/>
  <pageMargins left="0" right="0" top="0" bottom="0" header="0" footer="0"/>
  <pageSetup paperSize="9" scale="83" fitToHeight="0" orientation="portrait" r:id="rId1"/>
  <headerFooter alignWithMargins="0">
    <oddFooter>&amp;F</oddFooter>
  </headerFooter>
  <ignoredErrors>
    <ignoredError sqref="D13" formulaRange="1"/>
    <ignoredError sqref="F23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0"/>
  <sheetViews>
    <sheetView view="pageBreakPreview" zoomScale="130" zoomScaleNormal="90" zoomScaleSheetLayoutView="130" workbookViewId="0">
      <selection activeCell="F3" sqref="F3"/>
    </sheetView>
  </sheetViews>
  <sheetFormatPr defaultColWidth="9" defaultRowHeight="20.100000000000001" customHeight="1" x14ac:dyDescent="0.3"/>
  <cols>
    <col min="1" max="1" width="8.75" style="1" customWidth="1"/>
    <col min="2" max="2" width="9.375" style="1" customWidth="1"/>
    <col min="3" max="3" width="20.5" style="1" customWidth="1"/>
    <col min="4" max="5" width="21.625" style="1" customWidth="1"/>
    <col min="6" max="6" width="13.125" style="1" customWidth="1"/>
    <col min="7" max="7" width="16.625" style="1" customWidth="1"/>
    <col min="8" max="8" width="15.5" style="1" customWidth="1"/>
    <col min="9" max="16384" width="9" style="1"/>
  </cols>
  <sheetData>
    <row r="1" spans="1:8" ht="20.100000000000001" customHeight="1" x14ac:dyDescent="0.3">
      <c r="A1" s="69" t="s">
        <v>110</v>
      </c>
      <c r="B1" s="69"/>
      <c r="C1" s="69"/>
      <c r="D1" s="69"/>
      <c r="E1" s="69"/>
      <c r="F1" s="69"/>
      <c r="G1" s="69"/>
    </row>
    <row r="2" spans="1:8" ht="20.100000000000001" customHeight="1" x14ac:dyDescent="0.2">
      <c r="G2" s="2" t="s">
        <v>94</v>
      </c>
    </row>
    <row r="3" spans="1:8" ht="24.95" customHeight="1" x14ac:dyDescent="0.3">
      <c r="A3" s="27" t="s">
        <v>36</v>
      </c>
      <c r="B3" s="4" t="s">
        <v>37</v>
      </c>
      <c r="C3" s="28" t="s">
        <v>38</v>
      </c>
      <c r="D3" s="3" t="s">
        <v>39</v>
      </c>
      <c r="E3" s="4" t="s">
        <v>109</v>
      </c>
      <c r="F3" s="4" t="s">
        <v>40</v>
      </c>
      <c r="G3" s="5" t="s">
        <v>41</v>
      </c>
    </row>
    <row r="4" spans="1:8" ht="24.95" customHeight="1" x14ac:dyDescent="0.3">
      <c r="A4" s="29" t="s">
        <v>42</v>
      </c>
      <c r="B4" s="30" t="s">
        <v>43</v>
      </c>
      <c r="C4" s="31" t="s">
        <v>44</v>
      </c>
      <c r="D4" s="9">
        <v>1844789320</v>
      </c>
      <c r="E4" s="10">
        <v>1844789320</v>
      </c>
      <c r="F4" s="10"/>
      <c r="G4" s="11"/>
      <c r="H4" s="37"/>
    </row>
    <row r="5" spans="1:8" ht="24.95" customHeight="1" x14ac:dyDescent="0.3">
      <c r="A5" s="6"/>
      <c r="B5" s="7" t="s">
        <v>45</v>
      </c>
      <c r="C5" s="32" t="s">
        <v>46</v>
      </c>
      <c r="D5" s="9">
        <v>1483479994</v>
      </c>
      <c r="E5" s="14">
        <v>1483479994</v>
      </c>
      <c r="F5" s="14"/>
      <c r="G5" s="15"/>
      <c r="H5" s="38"/>
    </row>
    <row r="6" spans="1:8" ht="24.95" customHeight="1" x14ac:dyDescent="0.3">
      <c r="A6" s="6"/>
      <c r="B6" s="7"/>
      <c r="C6" s="32" t="s">
        <v>47</v>
      </c>
      <c r="D6" s="9">
        <v>0</v>
      </c>
      <c r="E6" s="14">
        <v>0</v>
      </c>
      <c r="F6" s="14"/>
      <c r="G6" s="15"/>
      <c r="H6" s="38"/>
    </row>
    <row r="7" spans="1:8" ht="24.95" customHeight="1" x14ac:dyDescent="0.3">
      <c r="A7" s="6"/>
      <c r="B7" s="7"/>
      <c r="C7" s="32" t="s">
        <v>48</v>
      </c>
      <c r="D7" s="9">
        <v>866736801</v>
      </c>
      <c r="E7" s="14">
        <v>866736801</v>
      </c>
      <c r="F7" s="14"/>
      <c r="G7" s="15"/>
    </row>
    <row r="8" spans="1:8" ht="24.95" customHeight="1" x14ac:dyDescent="0.3">
      <c r="A8" s="6"/>
      <c r="B8" s="7"/>
      <c r="C8" s="32" t="s">
        <v>49</v>
      </c>
      <c r="D8" s="9">
        <v>0</v>
      </c>
      <c r="E8" s="14">
        <v>0</v>
      </c>
      <c r="F8" s="14"/>
      <c r="G8" s="15"/>
      <c r="H8" s="38"/>
    </row>
    <row r="9" spans="1:8" ht="24.95" customHeight="1" x14ac:dyDescent="0.3">
      <c r="A9" s="6"/>
      <c r="B9" s="7"/>
      <c r="C9" s="32" t="s">
        <v>50</v>
      </c>
      <c r="D9" s="9">
        <v>710724177</v>
      </c>
      <c r="E9" s="14">
        <v>710724177</v>
      </c>
      <c r="F9" s="14"/>
      <c r="G9" s="15"/>
      <c r="H9" s="38"/>
    </row>
    <row r="10" spans="1:8" ht="24.95" customHeight="1" x14ac:dyDescent="0.3">
      <c r="A10" s="6"/>
      <c r="B10" s="7"/>
      <c r="C10" s="32" t="s">
        <v>51</v>
      </c>
      <c r="D10" s="9">
        <v>0</v>
      </c>
      <c r="E10" s="14">
        <v>0</v>
      </c>
      <c r="F10" s="14"/>
      <c r="G10" s="15"/>
    </row>
    <row r="11" spans="1:8" ht="24.95" customHeight="1" x14ac:dyDescent="0.3">
      <c r="A11" s="6"/>
      <c r="B11" s="7"/>
      <c r="C11" s="32" t="s">
        <v>52</v>
      </c>
      <c r="D11" s="9">
        <v>0</v>
      </c>
      <c r="E11" s="14">
        <v>0</v>
      </c>
      <c r="F11" s="14"/>
      <c r="G11" s="15"/>
    </row>
    <row r="12" spans="1:8" ht="24.95" customHeight="1" x14ac:dyDescent="0.3">
      <c r="A12" s="6"/>
      <c r="B12" s="7"/>
      <c r="C12" s="32" t="s">
        <v>53</v>
      </c>
      <c r="D12" s="9">
        <v>684722073</v>
      </c>
      <c r="E12" s="14">
        <v>684722073</v>
      </c>
      <c r="F12" s="14"/>
      <c r="G12" s="15"/>
    </row>
    <row r="13" spans="1:8" ht="24.95" customHeight="1" x14ac:dyDescent="0.3">
      <c r="A13" s="33"/>
      <c r="B13" s="7"/>
      <c r="C13" s="32" t="s">
        <v>54</v>
      </c>
      <c r="D13" s="9">
        <v>0</v>
      </c>
      <c r="E13" s="14">
        <v>0</v>
      </c>
      <c r="F13" s="14"/>
      <c r="G13" s="15"/>
    </row>
    <row r="14" spans="1:8" ht="24.95" customHeight="1" x14ac:dyDescent="0.3">
      <c r="A14" s="6"/>
      <c r="B14" s="7"/>
      <c r="C14" s="32" t="s">
        <v>55</v>
      </c>
      <c r="D14" s="9">
        <v>0</v>
      </c>
      <c r="E14" s="14">
        <v>0</v>
      </c>
      <c r="F14" s="14"/>
      <c r="G14" s="15"/>
    </row>
    <row r="15" spans="1:8" ht="24.95" customHeight="1" x14ac:dyDescent="0.3">
      <c r="A15" s="6"/>
      <c r="B15" s="7"/>
      <c r="C15" s="32" t="s">
        <v>56</v>
      </c>
      <c r="D15" s="9">
        <v>2262183051</v>
      </c>
      <c r="E15" s="14">
        <v>2262183051</v>
      </c>
      <c r="F15" s="14"/>
      <c r="G15" s="15"/>
    </row>
    <row r="16" spans="1:8" ht="24.95" customHeight="1" x14ac:dyDescent="0.3">
      <c r="A16" s="6"/>
      <c r="B16" s="7"/>
      <c r="C16" s="32" t="s">
        <v>57</v>
      </c>
      <c r="D16" s="9">
        <v>1265435729</v>
      </c>
      <c r="E16" s="14">
        <v>1265435729</v>
      </c>
      <c r="F16" s="14"/>
      <c r="G16" s="15"/>
    </row>
    <row r="17" spans="1:7" ht="24.95" customHeight="1" x14ac:dyDescent="0.3">
      <c r="A17" s="6"/>
      <c r="B17" s="39"/>
      <c r="C17" s="40" t="s">
        <v>58</v>
      </c>
      <c r="D17" s="41">
        <v>9118071145</v>
      </c>
      <c r="E17" s="42">
        <v>9118071145</v>
      </c>
      <c r="F17" s="42"/>
      <c r="G17" s="43"/>
    </row>
    <row r="18" spans="1:7" ht="24.95" customHeight="1" x14ac:dyDescent="0.3">
      <c r="A18" s="6"/>
      <c r="B18" s="34" t="s">
        <v>0</v>
      </c>
      <c r="C18" s="32" t="s">
        <v>59</v>
      </c>
      <c r="D18" s="13">
        <v>3250263004</v>
      </c>
      <c r="E18" s="14">
        <v>3250263004</v>
      </c>
      <c r="F18" s="14"/>
      <c r="G18" s="15"/>
    </row>
    <row r="19" spans="1:7" ht="24.95" customHeight="1" x14ac:dyDescent="0.3">
      <c r="A19" s="6"/>
      <c r="B19" s="7" t="s">
        <v>60</v>
      </c>
      <c r="C19" s="32" t="s">
        <v>61</v>
      </c>
      <c r="D19" s="13">
        <v>494039977</v>
      </c>
      <c r="E19" s="14">
        <v>494039977</v>
      </c>
      <c r="F19" s="14"/>
      <c r="G19" s="15"/>
    </row>
    <row r="20" spans="1:7" ht="24.95" customHeight="1" x14ac:dyDescent="0.3">
      <c r="A20" s="33"/>
      <c r="B20" s="7"/>
      <c r="C20" s="32" t="s">
        <v>62</v>
      </c>
      <c r="D20" s="13">
        <v>866736801</v>
      </c>
      <c r="E20" s="14">
        <v>866736801</v>
      </c>
      <c r="F20" s="14"/>
      <c r="G20" s="15"/>
    </row>
    <row r="21" spans="1:7" ht="24.95" customHeight="1" x14ac:dyDescent="0.3">
      <c r="A21" s="33"/>
      <c r="B21" s="7"/>
      <c r="C21" s="32" t="s">
        <v>63</v>
      </c>
      <c r="D21" s="13">
        <v>0</v>
      </c>
      <c r="E21" s="14">
        <v>0</v>
      </c>
      <c r="F21" s="14"/>
      <c r="G21" s="15"/>
    </row>
    <row r="22" spans="1:7" ht="24.95" customHeight="1" x14ac:dyDescent="0.3">
      <c r="A22" s="33"/>
      <c r="B22" s="7"/>
      <c r="C22" s="32" t="s">
        <v>64</v>
      </c>
      <c r="D22" s="13">
        <v>28740992321</v>
      </c>
      <c r="E22" s="18">
        <v>28740992321</v>
      </c>
      <c r="F22" s="18"/>
      <c r="G22" s="19"/>
    </row>
    <row r="23" spans="1:7" ht="24.95" customHeight="1" x14ac:dyDescent="0.3">
      <c r="A23" s="6"/>
      <c r="B23" s="7"/>
      <c r="C23" s="32" t="s">
        <v>65</v>
      </c>
      <c r="D23" s="13">
        <v>0</v>
      </c>
      <c r="E23" s="14">
        <v>0</v>
      </c>
      <c r="F23" s="14"/>
      <c r="G23" s="15"/>
    </row>
    <row r="24" spans="1:7" ht="24.95" customHeight="1" x14ac:dyDescent="0.3">
      <c r="A24" s="33"/>
      <c r="B24" s="7"/>
      <c r="C24" s="32" t="s">
        <v>66</v>
      </c>
      <c r="D24" s="13">
        <v>944743113</v>
      </c>
      <c r="E24" s="14">
        <v>944743113</v>
      </c>
      <c r="F24" s="14"/>
      <c r="G24" s="15"/>
    </row>
    <row r="25" spans="1:7" ht="24.95" customHeight="1" x14ac:dyDescent="0.3">
      <c r="A25" s="33"/>
      <c r="B25" s="7"/>
      <c r="C25" s="32" t="s">
        <v>67</v>
      </c>
      <c r="D25" s="13">
        <v>2435530411</v>
      </c>
      <c r="E25" s="14">
        <v>2435530411</v>
      </c>
      <c r="F25" s="14"/>
      <c r="G25" s="15"/>
    </row>
    <row r="26" spans="1:7" ht="24.95" customHeight="1" x14ac:dyDescent="0.3">
      <c r="A26" s="33"/>
      <c r="B26" s="7"/>
      <c r="C26" s="32" t="s">
        <v>68</v>
      </c>
      <c r="D26" s="13">
        <v>511374713</v>
      </c>
      <c r="E26" s="18">
        <v>511374713</v>
      </c>
      <c r="F26" s="18"/>
      <c r="G26" s="19"/>
    </row>
    <row r="27" spans="1:7" ht="24.95" customHeight="1" x14ac:dyDescent="0.3">
      <c r="A27" s="6"/>
      <c r="B27" s="7"/>
      <c r="C27" s="32" t="s">
        <v>69</v>
      </c>
      <c r="D27" s="13">
        <v>927408377</v>
      </c>
      <c r="E27" s="14">
        <v>927408377</v>
      </c>
      <c r="F27" s="14"/>
      <c r="G27" s="15"/>
    </row>
    <row r="28" spans="1:7" ht="24.95" customHeight="1" x14ac:dyDescent="0.3">
      <c r="A28" s="33"/>
      <c r="B28" s="7"/>
      <c r="C28" s="32" t="s">
        <v>70</v>
      </c>
      <c r="D28" s="13">
        <v>754061017</v>
      </c>
      <c r="E28" s="14">
        <v>754061017</v>
      </c>
      <c r="F28" s="14"/>
      <c r="G28" s="15"/>
    </row>
    <row r="29" spans="1:7" ht="24.95" customHeight="1" x14ac:dyDescent="0.3">
      <c r="A29" s="33"/>
      <c r="B29" s="7"/>
      <c r="C29" s="32" t="s">
        <v>71</v>
      </c>
      <c r="D29" s="13">
        <v>2972907227</v>
      </c>
      <c r="E29" s="14">
        <v>2972907227</v>
      </c>
      <c r="F29" s="14"/>
      <c r="G29" s="15"/>
    </row>
    <row r="30" spans="1:7" ht="24.95" customHeight="1" x14ac:dyDescent="0.3">
      <c r="A30" s="33"/>
      <c r="B30" s="7"/>
      <c r="C30" s="32" t="s">
        <v>72</v>
      </c>
      <c r="D30" s="13">
        <v>1811479914</v>
      </c>
      <c r="E30" s="18">
        <v>1811479914</v>
      </c>
      <c r="F30" s="18"/>
      <c r="G30" s="19"/>
    </row>
    <row r="31" spans="1:7" ht="24.95" customHeight="1" x14ac:dyDescent="0.3">
      <c r="A31" s="6"/>
      <c r="B31" s="7"/>
      <c r="C31" s="32" t="s">
        <v>73</v>
      </c>
      <c r="D31" s="13">
        <v>424701032</v>
      </c>
      <c r="E31" s="14">
        <v>424701032</v>
      </c>
      <c r="F31" s="14"/>
      <c r="G31" s="15"/>
    </row>
    <row r="32" spans="1:7" ht="24.95" customHeight="1" x14ac:dyDescent="0.3">
      <c r="A32" s="33"/>
      <c r="B32" s="7"/>
      <c r="C32" s="32" t="s">
        <v>74</v>
      </c>
      <c r="D32" s="13">
        <v>3276265108</v>
      </c>
      <c r="E32" s="14">
        <v>3276265108</v>
      </c>
      <c r="F32" s="14"/>
      <c r="G32" s="15"/>
    </row>
    <row r="33" spans="1:7" ht="24.95" customHeight="1" x14ac:dyDescent="0.3">
      <c r="A33" s="6"/>
      <c r="B33" s="7"/>
      <c r="C33" s="32" t="s">
        <v>75</v>
      </c>
      <c r="D33" s="13">
        <v>442035769</v>
      </c>
      <c r="E33" s="14">
        <v>442035769</v>
      </c>
      <c r="F33" s="14"/>
      <c r="G33" s="15"/>
    </row>
    <row r="34" spans="1:7" ht="24.95" customHeight="1" x14ac:dyDescent="0.3">
      <c r="A34" s="33"/>
      <c r="B34" s="7"/>
      <c r="C34" s="32" t="s">
        <v>76</v>
      </c>
      <c r="D34" s="13">
        <v>1898153594</v>
      </c>
      <c r="E34" s="14">
        <v>1898153594</v>
      </c>
      <c r="F34" s="14"/>
      <c r="G34" s="15"/>
    </row>
    <row r="35" spans="1:7" ht="24.95" customHeight="1" x14ac:dyDescent="0.3">
      <c r="A35" s="33"/>
      <c r="B35" s="7"/>
      <c r="C35" s="32" t="s">
        <v>77</v>
      </c>
      <c r="D35" s="13">
        <v>1048751529</v>
      </c>
      <c r="E35" s="14">
        <v>1048751529</v>
      </c>
      <c r="F35" s="14"/>
      <c r="G35" s="15"/>
    </row>
    <row r="36" spans="1:7" ht="24.95" customHeight="1" x14ac:dyDescent="0.3">
      <c r="A36" s="33"/>
      <c r="B36" s="7"/>
      <c r="C36" s="32" t="s">
        <v>78</v>
      </c>
      <c r="D36" s="13">
        <v>962077849</v>
      </c>
      <c r="E36" s="18">
        <v>962077849</v>
      </c>
      <c r="F36" s="18"/>
      <c r="G36" s="19"/>
    </row>
    <row r="37" spans="1:7" ht="24.95" customHeight="1" x14ac:dyDescent="0.3">
      <c r="A37" s="6"/>
      <c r="B37" s="7"/>
      <c r="C37" s="32" t="s">
        <v>79</v>
      </c>
      <c r="D37" s="13">
        <v>580713657</v>
      </c>
      <c r="E37" s="14">
        <v>580713657</v>
      </c>
      <c r="F37" s="14"/>
      <c r="G37" s="15"/>
    </row>
    <row r="38" spans="1:7" ht="24.95" customHeight="1" x14ac:dyDescent="0.3">
      <c r="A38" s="33"/>
      <c r="B38" s="7"/>
      <c r="C38" s="32" t="s">
        <v>80</v>
      </c>
      <c r="D38" s="13">
        <v>2608877771</v>
      </c>
      <c r="E38" s="14">
        <v>2608877771</v>
      </c>
      <c r="F38" s="14"/>
      <c r="G38" s="15"/>
    </row>
    <row r="39" spans="1:7" ht="24.95" customHeight="1" x14ac:dyDescent="0.3">
      <c r="A39" s="33"/>
      <c r="B39" s="7"/>
      <c r="C39" s="32" t="s">
        <v>81</v>
      </c>
      <c r="D39" s="13">
        <v>242686304</v>
      </c>
      <c r="E39" s="14">
        <v>242686304</v>
      </c>
      <c r="F39" s="14"/>
      <c r="G39" s="15"/>
    </row>
    <row r="40" spans="1:7" ht="24.95" customHeight="1" x14ac:dyDescent="0.3">
      <c r="A40" s="33"/>
      <c r="B40" s="7"/>
      <c r="C40" s="32" t="s">
        <v>82</v>
      </c>
      <c r="D40" s="13">
        <v>468037873</v>
      </c>
      <c r="E40" s="18">
        <v>468037873</v>
      </c>
      <c r="F40" s="18"/>
      <c r="G40" s="19"/>
    </row>
    <row r="41" spans="1:7" ht="24.95" customHeight="1" x14ac:dyDescent="0.3">
      <c r="A41" s="6"/>
      <c r="B41" s="39"/>
      <c r="C41" s="44" t="s">
        <v>83</v>
      </c>
      <c r="D41" s="41">
        <v>55661837361</v>
      </c>
      <c r="E41" s="42">
        <v>55661837361</v>
      </c>
      <c r="F41" s="42"/>
      <c r="G41" s="43">
        <v>55661837360.220016</v>
      </c>
    </row>
    <row r="42" spans="1:7" ht="24.95" customHeight="1" x14ac:dyDescent="0.3">
      <c r="A42" s="33"/>
      <c r="B42" s="34" t="s">
        <v>84</v>
      </c>
      <c r="C42" s="32" t="s">
        <v>85</v>
      </c>
      <c r="D42" s="13">
        <v>632717865</v>
      </c>
      <c r="E42" s="14">
        <v>632717865</v>
      </c>
      <c r="F42" s="14"/>
      <c r="G42" s="15"/>
    </row>
    <row r="43" spans="1:7" ht="24.95" customHeight="1" x14ac:dyDescent="0.3">
      <c r="A43" s="33"/>
      <c r="B43" s="7" t="s">
        <v>86</v>
      </c>
      <c r="C43" s="32" t="s">
        <v>87</v>
      </c>
      <c r="D43" s="13">
        <v>381364192</v>
      </c>
      <c r="E43" s="14">
        <v>381364192</v>
      </c>
      <c r="F43" s="14"/>
      <c r="G43" s="15"/>
    </row>
    <row r="44" spans="1:7" ht="24.95" customHeight="1" x14ac:dyDescent="0.3">
      <c r="A44" s="33"/>
      <c r="B44" s="7"/>
      <c r="C44" s="32" t="s">
        <v>28</v>
      </c>
      <c r="D44" s="13">
        <v>502707345</v>
      </c>
      <c r="E44" s="18">
        <v>502707345</v>
      </c>
      <c r="F44" s="18"/>
      <c r="G44" s="19"/>
    </row>
    <row r="45" spans="1:7" ht="24.95" customHeight="1" x14ac:dyDescent="0.3">
      <c r="A45" s="6"/>
      <c r="B45" s="7"/>
      <c r="C45" s="32" t="s">
        <v>29</v>
      </c>
      <c r="D45" s="13">
        <v>1005414689</v>
      </c>
      <c r="E45" s="14">
        <v>1005414689</v>
      </c>
      <c r="F45" s="14"/>
      <c r="G45" s="15"/>
    </row>
    <row r="46" spans="1:7" ht="24.95" customHeight="1" x14ac:dyDescent="0.3">
      <c r="A46" s="33"/>
      <c r="B46" s="7"/>
      <c r="C46" s="32" t="s">
        <v>30</v>
      </c>
      <c r="D46" s="13">
        <v>1456117826</v>
      </c>
      <c r="E46" s="14">
        <v>1456117826</v>
      </c>
      <c r="F46" s="14"/>
      <c r="G46" s="15"/>
    </row>
    <row r="47" spans="1:7" ht="24.95" customHeight="1" x14ac:dyDescent="0.3">
      <c r="A47" s="33"/>
      <c r="B47" s="7"/>
      <c r="C47" s="32" t="s">
        <v>31</v>
      </c>
      <c r="D47" s="13">
        <v>754061017</v>
      </c>
      <c r="E47" s="14">
        <v>754061017</v>
      </c>
      <c r="F47" s="14"/>
      <c r="G47" s="15"/>
    </row>
    <row r="48" spans="1:7" ht="24.95" customHeight="1" x14ac:dyDescent="0.3">
      <c r="A48" s="33"/>
      <c r="B48" s="7"/>
      <c r="C48" s="32" t="s">
        <v>32</v>
      </c>
      <c r="D48" s="13">
        <v>251353672</v>
      </c>
      <c r="E48" s="18">
        <v>251353672</v>
      </c>
      <c r="F48" s="18"/>
      <c r="G48" s="19"/>
    </row>
    <row r="49" spans="1:7" ht="24.95" customHeight="1" x14ac:dyDescent="0.3">
      <c r="A49" s="33"/>
      <c r="B49" s="7"/>
      <c r="C49" s="32" t="s">
        <v>33</v>
      </c>
      <c r="D49" s="13">
        <v>60671576</v>
      </c>
      <c r="E49" s="18">
        <v>60671576</v>
      </c>
      <c r="F49" s="18"/>
      <c r="G49" s="19"/>
    </row>
    <row r="50" spans="1:7" ht="24.95" customHeight="1" x14ac:dyDescent="0.3">
      <c r="A50" s="6"/>
      <c r="B50" s="7"/>
      <c r="C50" s="32" t="s">
        <v>34</v>
      </c>
      <c r="D50" s="13">
        <v>1040084161</v>
      </c>
      <c r="E50" s="14">
        <v>1040084161</v>
      </c>
      <c r="F50" s="14"/>
      <c r="G50" s="15"/>
    </row>
    <row r="51" spans="1:7" ht="24.95" customHeight="1" x14ac:dyDescent="0.3">
      <c r="A51" s="33"/>
      <c r="B51" s="39"/>
      <c r="C51" s="44" t="s">
        <v>88</v>
      </c>
      <c r="D51" s="41">
        <v>6084492343</v>
      </c>
      <c r="E51" s="42">
        <v>6084492343</v>
      </c>
      <c r="F51" s="42"/>
      <c r="G51" s="43">
        <v>6084492343.0199995</v>
      </c>
    </row>
    <row r="52" spans="1:7" ht="24.95" customHeight="1" x14ac:dyDescent="0.3">
      <c r="A52" s="33"/>
      <c r="B52" s="61" t="s">
        <v>89</v>
      </c>
      <c r="C52" s="62"/>
      <c r="D52" s="13">
        <v>9690117435</v>
      </c>
      <c r="E52" s="14"/>
      <c r="F52" s="14"/>
      <c r="G52" s="15">
        <v>9690117435</v>
      </c>
    </row>
    <row r="53" spans="1:7" ht="24.95" customHeight="1" x14ac:dyDescent="0.3">
      <c r="A53" s="33"/>
      <c r="B53" s="61" t="s">
        <v>90</v>
      </c>
      <c r="C53" s="62"/>
      <c r="D53" s="13">
        <v>2210178843</v>
      </c>
      <c r="E53" s="18"/>
      <c r="F53" s="18"/>
      <c r="G53" s="15">
        <v>2210178843</v>
      </c>
    </row>
    <row r="54" spans="1:7" ht="24.95" customHeight="1" x14ac:dyDescent="0.3">
      <c r="A54" s="35"/>
      <c r="B54" s="61" t="s">
        <v>35</v>
      </c>
      <c r="C54" s="62"/>
      <c r="D54" s="13">
        <v>3908982973</v>
      </c>
      <c r="E54" s="14"/>
      <c r="F54" s="14"/>
      <c r="G54" s="15">
        <v>3908982973</v>
      </c>
    </row>
    <row r="55" spans="1:7" ht="24.95" customHeight="1" x14ac:dyDescent="0.3">
      <c r="A55" s="60" t="s">
        <v>91</v>
      </c>
      <c r="B55" s="61"/>
      <c r="C55" s="62"/>
      <c r="D55" s="13">
        <v>3852163560</v>
      </c>
      <c r="E55" s="13">
        <v>3149528927</v>
      </c>
      <c r="F55" s="14"/>
      <c r="G55" s="15">
        <v>702634633</v>
      </c>
    </row>
    <row r="56" spans="1:7" ht="24.95" customHeight="1" thickBot="1" x14ac:dyDescent="0.35">
      <c r="A56" s="75" t="s">
        <v>92</v>
      </c>
      <c r="B56" s="76"/>
      <c r="C56" s="77"/>
      <c r="D56" s="17">
        <v>5778245340</v>
      </c>
      <c r="E56" s="17">
        <v>4724293390</v>
      </c>
      <c r="F56" s="18"/>
      <c r="G56" s="19">
        <v>1053951950</v>
      </c>
    </row>
    <row r="57" spans="1:7" ht="24.95" customHeight="1" x14ac:dyDescent="0.3">
      <c r="A57" s="78" t="s">
        <v>93</v>
      </c>
      <c r="B57" s="79"/>
      <c r="C57" s="80"/>
      <c r="D57" s="45">
        <f>D17+D41+D51+D52+D53+D54+D55+D56</f>
        <v>96304089000</v>
      </c>
      <c r="E57" s="46">
        <f>E17+E41+E51+E52+E53+E54+E55+E56</f>
        <v>78738223166</v>
      </c>
      <c r="F57" s="46"/>
      <c r="G57" s="47">
        <f>D57-E57</f>
        <v>17565865834</v>
      </c>
    </row>
    <row r="60" spans="1:7" ht="20.100000000000001" customHeight="1" x14ac:dyDescent="0.4">
      <c r="D60" s="36"/>
    </row>
  </sheetData>
  <mergeCells count="7">
    <mergeCell ref="A56:C56"/>
    <mergeCell ref="A57:C57"/>
    <mergeCell ref="A1:G1"/>
    <mergeCell ref="B52:C52"/>
    <mergeCell ref="B53:C53"/>
    <mergeCell ref="B54:C54"/>
    <mergeCell ref="A55:C55"/>
  </mergeCells>
  <phoneticPr fontId="1" type="noConversion"/>
  <printOptions horizontalCentered="1"/>
  <pageMargins left="0" right="0" top="0" bottom="0" header="0.51181102362204722" footer="0.51181102362204722"/>
  <pageSetup paperSize="9" scale="83" fitToHeight="0" orientation="portrait" r:id="rId1"/>
  <headerFooter alignWithMargins="0"/>
  <rowBreaks count="1" manualBreakCount="1">
    <brk id="41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총사업비(건축)</vt:lpstr>
      <vt:lpstr>공종별공사비(건축)</vt:lpstr>
      <vt:lpstr>'공종별공사비(건축)'!Print_Area</vt:lpstr>
      <vt:lpstr>'총사업비(건축)'!Print_Area</vt:lpstr>
      <vt:lpstr>'공종별공사비(건축)'!Print_Titles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poscoenc</dc:creator>
  <cp:lastModifiedBy>IFEZ</cp:lastModifiedBy>
  <cp:lastPrinted>2020-02-19T06:01:02Z</cp:lastPrinted>
  <dcterms:created xsi:type="dcterms:W3CDTF">2020-02-03T00:53:03Z</dcterms:created>
  <dcterms:modified xsi:type="dcterms:W3CDTF">2020-02-20T04:46:39Z</dcterms:modified>
</cp:coreProperties>
</file>